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●事業承継PRJ\●WEB\Web原稿\2024年7月リニューアル\"/>
    </mc:Choice>
  </mc:AlternateContent>
  <xr:revisionPtr revIDLastSave="0" documentId="13_ncr:1_{DF054F71-CC76-4BB4-B639-994B5B6A6ED1}" xr6:coauthVersionLast="47" xr6:coauthVersionMax="47" xr10:uidLastSave="{00000000-0000-0000-0000-000000000000}"/>
  <bookViews>
    <workbookView xWindow="36255" yWindow="90" windowWidth="21600" windowHeight="15240" xr2:uid="{00000000-000D-0000-FFFF-FFFF00000000}"/>
  </bookViews>
  <sheets>
    <sheet name="親族承継・後継者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E3" i="1"/>
</calcChain>
</file>

<file path=xl/sharedStrings.xml><?xml version="1.0" encoding="utf-8"?>
<sst xmlns="http://schemas.openxmlformats.org/spreadsheetml/2006/main" count="83" uniqueCount="48">
  <si>
    <t>Check項目</t>
    <rPh sb="5" eb="7">
      <t>コウモク</t>
    </rPh>
    <phoneticPr fontId="2"/>
  </si>
  <si>
    <t>Check</t>
    <phoneticPr fontId="2"/>
  </si>
  <si>
    <t>評価＆対策</t>
    <rPh sb="0" eb="2">
      <t>ヒョウカ</t>
    </rPh>
    <rPh sb="3" eb="5">
      <t>タイサク</t>
    </rPh>
    <phoneticPr fontId="2"/>
  </si>
  <si>
    <t>後継者の決定</t>
    <rPh sb="0" eb="3">
      <t>コウケイシャ</t>
    </rPh>
    <rPh sb="4" eb="6">
      <t>ケッテイ</t>
    </rPh>
    <phoneticPr fontId="2"/>
  </si>
  <si>
    <t>後継者に指名されている（or社長交代済み）</t>
    <rPh sb="0" eb="3">
      <t>コウケイシャ</t>
    </rPh>
    <rPh sb="4" eb="6">
      <t>シメイ</t>
    </rPh>
    <rPh sb="14" eb="16">
      <t>シャチョウ</t>
    </rPh>
    <rPh sb="16" eb="18">
      <t>コウタイ</t>
    </rPh>
    <rPh sb="18" eb="19">
      <t>ズ</t>
    </rPh>
    <phoneticPr fontId="2"/>
  </si>
  <si>
    <t>　　</t>
  </si>
  <si>
    <t>後継者になることを受け入れ、その旨を伝えている</t>
    <rPh sb="0" eb="3">
      <t>コウケイシャ</t>
    </rPh>
    <rPh sb="9" eb="10">
      <t>ウ</t>
    </rPh>
    <rPh sb="11" eb="12">
      <t>イ</t>
    </rPh>
    <rPh sb="16" eb="17">
      <t>ムネ</t>
    </rPh>
    <rPh sb="18" eb="19">
      <t>ツタ</t>
    </rPh>
    <phoneticPr fontId="2"/>
  </si>
  <si>
    <t>社長交代の時期が決定している</t>
    <rPh sb="0" eb="2">
      <t>シャチョウ</t>
    </rPh>
    <rPh sb="2" eb="4">
      <t>コウタイ</t>
    </rPh>
    <rPh sb="5" eb="7">
      <t>ジキ</t>
    </rPh>
    <rPh sb="8" eb="10">
      <t>ケッテイ</t>
    </rPh>
    <phoneticPr fontId="2"/>
  </si>
  <si>
    <t>家族の了承も得ている</t>
    <rPh sb="0" eb="2">
      <t>カゾク</t>
    </rPh>
    <rPh sb="3" eb="5">
      <t>リョウショウ</t>
    </rPh>
    <rPh sb="6" eb="7">
      <t>エ</t>
    </rPh>
    <phoneticPr fontId="2"/>
  </si>
  <si>
    <t>社内に発表されている</t>
    <rPh sb="0" eb="2">
      <t>シャナイ</t>
    </rPh>
    <rPh sb="3" eb="5">
      <t>ハッピョウ</t>
    </rPh>
    <phoneticPr fontId="2"/>
  </si>
  <si>
    <t>銀行、取引先等の主なステークホルダー（関係者）にアナウンスされた</t>
    <rPh sb="0" eb="2">
      <t>ギンコウ</t>
    </rPh>
    <rPh sb="3" eb="5">
      <t>トリヒキ</t>
    </rPh>
    <rPh sb="5" eb="6">
      <t>サキ</t>
    </rPh>
    <rPh sb="6" eb="7">
      <t>トウ</t>
    </rPh>
    <rPh sb="8" eb="9">
      <t>オモ</t>
    </rPh>
    <rPh sb="19" eb="22">
      <t>カンケイシャ</t>
    </rPh>
    <phoneticPr fontId="2"/>
  </si>
  <si>
    <t>経営の承継</t>
    <rPh sb="0" eb="2">
      <t>ケイエイ</t>
    </rPh>
    <rPh sb="3" eb="5">
      <t>ショウケイ</t>
    </rPh>
    <phoneticPr fontId="2"/>
  </si>
  <si>
    <t>経営者（前社長）の経営理念・方向性は明確である</t>
    <rPh sb="0" eb="3">
      <t>ケイエイシャ</t>
    </rPh>
    <rPh sb="4" eb="7">
      <t>ゼンシャチョウ</t>
    </rPh>
    <rPh sb="9" eb="11">
      <t>ケイエイ</t>
    </rPh>
    <rPh sb="11" eb="13">
      <t>リネン</t>
    </rPh>
    <rPh sb="14" eb="17">
      <t>ホウコウセイ</t>
    </rPh>
    <rPh sb="18" eb="20">
      <t>メイカク</t>
    </rPh>
    <phoneticPr fontId="2"/>
  </si>
  <si>
    <t>経営理念・方向性は社内で共有されている</t>
    <rPh sb="0" eb="2">
      <t>ケイエイ</t>
    </rPh>
    <rPh sb="2" eb="4">
      <t>リネン</t>
    </rPh>
    <rPh sb="5" eb="8">
      <t>ホウコウセイ</t>
    </rPh>
    <rPh sb="9" eb="11">
      <t>シャナイ</t>
    </rPh>
    <rPh sb="12" eb="14">
      <t>キョウユウ</t>
    </rPh>
    <phoneticPr fontId="2"/>
  </si>
  <si>
    <t>事業の将来性に不安はない</t>
    <rPh sb="0" eb="2">
      <t>ジギョウ</t>
    </rPh>
    <rPh sb="3" eb="6">
      <t>ショウライセイ</t>
    </rPh>
    <rPh sb="7" eb="9">
      <t>フアン</t>
    </rPh>
    <phoneticPr fontId="2"/>
  </si>
  <si>
    <t>事業の課題・問題点を理解している</t>
    <rPh sb="0" eb="2">
      <t>ジギョウ</t>
    </rPh>
    <rPh sb="3" eb="5">
      <t>カダイ</t>
    </rPh>
    <rPh sb="6" eb="9">
      <t>モンダイテン</t>
    </rPh>
    <rPh sb="10" eb="12">
      <t>リカイ</t>
    </rPh>
    <phoneticPr fontId="2"/>
  </si>
  <si>
    <t>毎期、経営計画を策定されている</t>
    <rPh sb="0" eb="2">
      <t>マイキ</t>
    </rPh>
    <rPh sb="3" eb="5">
      <t>ケイエイ</t>
    </rPh>
    <rPh sb="5" eb="7">
      <t>ケイカク</t>
    </rPh>
    <rPh sb="8" eb="10">
      <t>サクテイ</t>
    </rPh>
    <phoneticPr fontId="2"/>
  </si>
  <si>
    <r>
      <t xml:space="preserve">経営のソフト資産が整理されている（引き継がれている）
</t>
    </r>
    <r>
      <rPr>
        <sz val="9"/>
        <color theme="1"/>
        <rFont val="ＭＳ 明朝"/>
        <family val="1"/>
        <charset val="128"/>
      </rPr>
      <t>（営業秘密、特許等の知的資産、技術の優位性、人脈、許認可事項　等）</t>
    </r>
    <rPh sb="0" eb="2">
      <t>ケイエイ</t>
    </rPh>
    <rPh sb="6" eb="8">
      <t>シサン</t>
    </rPh>
    <rPh sb="9" eb="11">
      <t>セイリ</t>
    </rPh>
    <rPh sb="17" eb="18">
      <t>ヒ</t>
    </rPh>
    <rPh sb="19" eb="20">
      <t>ツ</t>
    </rPh>
    <rPh sb="28" eb="30">
      <t>エイギョウ</t>
    </rPh>
    <rPh sb="30" eb="32">
      <t>ヒミツ</t>
    </rPh>
    <rPh sb="33" eb="35">
      <t>トッキョ</t>
    </rPh>
    <rPh sb="35" eb="36">
      <t>トウ</t>
    </rPh>
    <rPh sb="37" eb="39">
      <t>チテキ</t>
    </rPh>
    <rPh sb="39" eb="41">
      <t>シサン</t>
    </rPh>
    <rPh sb="42" eb="44">
      <t>ギジュツ</t>
    </rPh>
    <rPh sb="45" eb="48">
      <t>ユウイセイ</t>
    </rPh>
    <rPh sb="49" eb="51">
      <t>ジンミャク</t>
    </rPh>
    <rPh sb="52" eb="55">
      <t>キョニンカ</t>
    </rPh>
    <rPh sb="55" eb="57">
      <t>ジコウ</t>
    </rPh>
    <rPh sb="58" eb="59">
      <t>トウ</t>
    </rPh>
    <phoneticPr fontId="2"/>
  </si>
  <si>
    <t>社長の取引先・銀行等の接触に同伴している（引継ぎが終わっている）</t>
    <rPh sb="0" eb="2">
      <t>シャチョウ</t>
    </rPh>
    <rPh sb="3" eb="5">
      <t>トリヒキ</t>
    </rPh>
    <rPh sb="5" eb="6">
      <t>サキ</t>
    </rPh>
    <rPh sb="7" eb="9">
      <t>ギンコウ</t>
    </rPh>
    <rPh sb="9" eb="10">
      <t>トウ</t>
    </rPh>
    <rPh sb="11" eb="13">
      <t>セッショク</t>
    </rPh>
    <rPh sb="14" eb="16">
      <t>ドウハン</t>
    </rPh>
    <rPh sb="21" eb="23">
      <t>ヒキツ</t>
    </rPh>
    <rPh sb="25" eb="26">
      <t>オ</t>
    </rPh>
    <phoneticPr fontId="2"/>
  </si>
  <si>
    <t>外部の経営者教育に積極的に参加している</t>
    <rPh sb="0" eb="2">
      <t>ガイブ</t>
    </rPh>
    <rPh sb="3" eb="6">
      <t>ケイエイシャ</t>
    </rPh>
    <rPh sb="6" eb="8">
      <t>キョウイク</t>
    </rPh>
    <rPh sb="9" eb="12">
      <t>セッキョクテキ</t>
    </rPh>
    <rPh sb="13" eb="15">
      <t>サンカ</t>
    </rPh>
    <phoneticPr fontId="2"/>
  </si>
  <si>
    <t>社内ローテションを計画的に行っている</t>
    <rPh sb="0" eb="2">
      <t>シャナイ</t>
    </rPh>
    <rPh sb="9" eb="12">
      <t>ケイカクテキ</t>
    </rPh>
    <rPh sb="13" eb="14">
      <t>オコナ</t>
    </rPh>
    <phoneticPr fontId="2"/>
  </si>
  <si>
    <t>信頼できる補佐役（になる人）が社内にいる</t>
    <rPh sb="0" eb="2">
      <t>シンライ</t>
    </rPh>
    <rPh sb="5" eb="8">
      <t>ホサヤク</t>
    </rPh>
    <rPh sb="12" eb="13">
      <t>ヒト</t>
    </rPh>
    <rPh sb="15" eb="17">
      <t>シャナイ</t>
    </rPh>
    <phoneticPr fontId="2"/>
  </si>
  <si>
    <t>社長から引き継いだ外部相談役がいる</t>
    <rPh sb="0" eb="2">
      <t>シャチョウ</t>
    </rPh>
    <rPh sb="4" eb="5">
      <t>ヒ</t>
    </rPh>
    <rPh sb="6" eb="7">
      <t>ツ</t>
    </rPh>
    <rPh sb="9" eb="11">
      <t>ガイブ</t>
    </rPh>
    <rPh sb="11" eb="14">
      <t>ソウダンヤク</t>
    </rPh>
    <phoneticPr fontId="2"/>
  </si>
  <si>
    <t>幹部社員には苦手な人はいない</t>
    <rPh sb="0" eb="2">
      <t>カンブ</t>
    </rPh>
    <rPh sb="2" eb="4">
      <t>シャイン</t>
    </rPh>
    <rPh sb="6" eb="8">
      <t>ニガテ</t>
    </rPh>
    <rPh sb="9" eb="10">
      <t>ヒト</t>
    </rPh>
    <phoneticPr fontId="2"/>
  </si>
  <si>
    <t>社内規則を最近見直したor問題はない</t>
    <rPh sb="0" eb="2">
      <t>シャナイ</t>
    </rPh>
    <rPh sb="2" eb="4">
      <t>キソク</t>
    </rPh>
    <rPh sb="5" eb="7">
      <t>サイキン</t>
    </rPh>
    <rPh sb="7" eb="9">
      <t>ミナオ</t>
    </rPh>
    <rPh sb="13" eb="15">
      <t>モンダイ</t>
    </rPh>
    <phoneticPr fontId="2"/>
  </si>
  <si>
    <t>経営権の承継</t>
    <rPh sb="0" eb="2">
      <t>ケイエイ</t>
    </rPh>
    <rPh sb="2" eb="3">
      <t>ケン</t>
    </rPh>
    <rPh sb="4" eb="6">
      <t>ショウケイ</t>
    </rPh>
    <phoneticPr fontId="2"/>
  </si>
  <si>
    <t>自社株は分散していない</t>
    <rPh sb="0" eb="3">
      <t>ジシャカブ</t>
    </rPh>
    <rPh sb="4" eb="6">
      <t>ブンサン</t>
    </rPh>
    <phoneticPr fontId="2"/>
  </si>
  <si>
    <t>知らない株主はいない</t>
    <rPh sb="0" eb="1">
      <t>シ</t>
    </rPh>
    <rPh sb="4" eb="6">
      <t>カブヌシ</t>
    </rPh>
    <phoneticPr fontId="2"/>
  </si>
  <si>
    <t>将来の持株比率を社長に意識してもらっている</t>
    <rPh sb="0" eb="2">
      <t>ショウライ</t>
    </rPh>
    <rPh sb="3" eb="5">
      <t>モチカブ</t>
    </rPh>
    <rPh sb="5" eb="7">
      <t>ヒリツ</t>
    </rPh>
    <rPh sb="8" eb="10">
      <t>シャチョウ</t>
    </rPh>
    <rPh sb="11" eb="13">
      <t>イシキ</t>
    </rPh>
    <phoneticPr fontId="2"/>
  </si>
  <si>
    <t>社長交代後の社長の処遇、経営実権の在り方について意見交換している</t>
    <rPh sb="0" eb="2">
      <t>シャチョウ</t>
    </rPh>
    <rPh sb="2" eb="4">
      <t>コウタイ</t>
    </rPh>
    <rPh sb="4" eb="5">
      <t>ゴ</t>
    </rPh>
    <rPh sb="6" eb="8">
      <t>シャチョウ</t>
    </rPh>
    <rPh sb="9" eb="11">
      <t>ショグウ</t>
    </rPh>
    <rPh sb="12" eb="14">
      <t>ケイエイ</t>
    </rPh>
    <rPh sb="14" eb="16">
      <t>ジッケン</t>
    </rPh>
    <rPh sb="17" eb="18">
      <t>ア</t>
    </rPh>
    <rPh sb="19" eb="20">
      <t>カタ</t>
    </rPh>
    <rPh sb="24" eb="26">
      <t>イケン</t>
    </rPh>
    <rPh sb="26" eb="28">
      <t>コウカン</t>
    </rPh>
    <phoneticPr fontId="2"/>
  </si>
  <si>
    <t>兄弟姉妹が社内にいる場合、承継後の役割分担は明確にされている</t>
    <rPh sb="0" eb="2">
      <t>キョウダイ</t>
    </rPh>
    <rPh sb="2" eb="4">
      <t>シマイ</t>
    </rPh>
    <rPh sb="5" eb="7">
      <t>シャナイ</t>
    </rPh>
    <rPh sb="10" eb="12">
      <t>バアイ</t>
    </rPh>
    <rPh sb="13" eb="15">
      <t>ショウケイ</t>
    </rPh>
    <rPh sb="15" eb="16">
      <t>ゴ</t>
    </rPh>
    <rPh sb="17" eb="19">
      <t>ヤクワリ</t>
    </rPh>
    <rPh sb="19" eb="21">
      <t>ブンタン</t>
    </rPh>
    <rPh sb="22" eb="24">
      <t>メイカク</t>
    </rPh>
    <phoneticPr fontId="2"/>
  </si>
  <si>
    <t>財産の承継</t>
    <rPh sb="0" eb="2">
      <t>ザイサン</t>
    </rPh>
    <rPh sb="3" eb="5">
      <t>ショウケイ</t>
    </rPh>
    <phoneticPr fontId="2"/>
  </si>
  <si>
    <t>自社株の価額を毎年算定している（してもらっている）</t>
    <rPh sb="0" eb="3">
      <t>ジシャカブ</t>
    </rPh>
    <rPh sb="4" eb="6">
      <t>カガク</t>
    </rPh>
    <rPh sb="7" eb="9">
      <t>マイトシ</t>
    </rPh>
    <rPh sb="9" eb="11">
      <t>サンテイ</t>
    </rPh>
    <phoneticPr fontId="2"/>
  </si>
  <si>
    <t>社長の個人資産は事業に供（会社に貸与）されていない</t>
    <rPh sb="0" eb="2">
      <t>シャチョウ</t>
    </rPh>
    <rPh sb="3" eb="5">
      <t>コジン</t>
    </rPh>
    <rPh sb="5" eb="7">
      <t>シサン</t>
    </rPh>
    <rPh sb="8" eb="10">
      <t>ジギョウ</t>
    </rPh>
    <rPh sb="11" eb="12">
      <t>キョウ</t>
    </rPh>
    <rPh sb="13" eb="15">
      <t>カイシャ</t>
    </rPh>
    <rPh sb="16" eb="18">
      <t>タイヨ</t>
    </rPh>
    <phoneticPr fontId="2"/>
  </si>
  <si>
    <t>社長と会社(法人）との間に金銭の貸借はない</t>
    <rPh sb="0" eb="2">
      <t>シャチョウ</t>
    </rPh>
    <rPh sb="3" eb="5">
      <t>カイシャ</t>
    </rPh>
    <rPh sb="6" eb="8">
      <t>ホウジン</t>
    </rPh>
    <rPh sb="11" eb="12">
      <t>アイダ</t>
    </rPh>
    <rPh sb="13" eb="15">
      <t>キンセン</t>
    </rPh>
    <rPh sb="16" eb="18">
      <t>タイシャク</t>
    </rPh>
    <phoneticPr fontId="2"/>
  </si>
  <si>
    <t>銀行の個人保証やその他債務保証の状況を知らされている。</t>
    <rPh sb="0" eb="2">
      <t>ギンコウ</t>
    </rPh>
    <rPh sb="3" eb="5">
      <t>コジン</t>
    </rPh>
    <rPh sb="5" eb="7">
      <t>ホショウ</t>
    </rPh>
    <rPh sb="10" eb="11">
      <t>タ</t>
    </rPh>
    <rPh sb="11" eb="13">
      <t>サイム</t>
    </rPh>
    <rPh sb="13" eb="15">
      <t>ホショウ</t>
    </rPh>
    <rPh sb="16" eb="18">
      <t>ジョウキョウ</t>
    </rPh>
    <rPh sb="19" eb="20">
      <t>シ</t>
    </rPh>
    <phoneticPr fontId="2"/>
  </si>
  <si>
    <t>全ての相続財産が整理されている</t>
    <rPh sb="0" eb="1">
      <t>スベ</t>
    </rPh>
    <rPh sb="3" eb="5">
      <t>ソウゾク</t>
    </rPh>
    <rPh sb="5" eb="7">
      <t>ザイサン</t>
    </rPh>
    <rPh sb="8" eb="10">
      <t>セイリ</t>
    </rPh>
    <phoneticPr fontId="2"/>
  </si>
  <si>
    <t>相続税の納税準備は万全だ</t>
    <rPh sb="0" eb="3">
      <t>ソウゾクゼイ</t>
    </rPh>
    <rPh sb="4" eb="6">
      <t>ノウゼイ</t>
    </rPh>
    <rPh sb="6" eb="8">
      <t>ジュンビ</t>
    </rPh>
    <rPh sb="9" eb="11">
      <t>バンゼン</t>
    </rPh>
    <phoneticPr fontId="2"/>
  </si>
  <si>
    <t>計画的贈与を受けている</t>
    <rPh sb="0" eb="3">
      <t>ケイカクテキ</t>
    </rPh>
    <rPh sb="3" eb="5">
      <t>ゾウヨ</t>
    </rPh>
    <rPh sb="6" eb="7">
      <t>ウ</t>
    </rPh>
    <phoneticPr fontId="2"/>
  </si>
  <si>
    <t>贈与税、相続税の仕組みは理解している</t>
    <rPh sb="0" eb="3">
      <t>ゾウヨゼイ</t>
    </rPh>
    <rPh sb="4" eb="7">
      <t>ソウゾクゼイ</t>
    </rPh>
    <rPh sb="8" eb="10">
      <t>シク</t>
    </rPh>
    <rPh sb="12" eb="14">
      <t>リカイ</t>
    </rPh>
    <phoneticPr fontId="2"/>
  </si>
  <si>
    <t>信頼できる税理士、弁護士、司法書士がいる</t>
    <rPh sb="0" eb="2">
      <t>シンライ</t>
    </rPh>
    <rPh sb="5" eb="8">
      <t>ゼイリシ</t>
    </rPh>
    <rPh sb="9" eb="12">
      <t>ベンゴシ</t>
    </rPh>
    <rPh sb="13" eb="15">
      <t>シホウ</t>
    </rPh>
    <rPh sb="15" eb="17">
      <t>ショシ</t>
    </rPh>
    <phoneticPr fontId="2"/>
  </si>
  <si>
    <t>サイン＆日付</t>
    <rPh sb="4" eb="6">
      <t>ヒヅケ</t>
    </rPh>
    <phoneticPr fontId="2"/>
  </si>
  <si>
    <t>会社名</t>
    <rPh sb="0" eb="3">
      <t>カイシャメイ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</si>
  <si>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</si>
  <si>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</si>
  <si>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チェック
年月日</t>
    <rPh sb="5" eb="8">
      <t>ネンガッピ</t>
    </rPh>
    <phoneticPr fontId="2"/>
  </si>
  <si>
    <t>親族による円滑な事業承継のためのチェックシート（後継者・受け継ぐ側対象）</t>
    <rPh sb="0" eb="2">
      <t>シンゾク</t>
    </rPh>
    <rPh sb="5" eb="7">
      <t>エンカツ</t>
    </rPh>
    <rPh sb="8" eb="10">
      <t>ジギョウ</t>
    </rPh>
    <rPh sb="10" eb="12">
      <t>ショウケイ</t>
    </rPh>
    <rPh sb="24" eb="27">
      <t>コウケイシャ</t>
    </rPh>
    <rPh sb="28" eb="29">
      <t>ウ</t>
    </rPh>
    <rPh sb="30" eb="31">
      <t>ツ</t>
    </rPh>
    <rPh sb="32" eb="33">
      <t>ガワ</t>
    </rPh>
    <rPh sb="33" eb="35">
      <t>タイショウ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</si>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</sst>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>
      <alignment vertical="center"/>
    </xf>
    <xf numFmtId="0" fontId="0" fillId="0" borderId="12" xfId="0" applyBorder="1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42</xdr:row>
      <xdr:rowOff>161925</xdr:rowOff>
    </xdr:from>
    <xdr:to>
      <xdr:col>4</xdr:col>
      <xdr:colOff>1952625</xdr:colOff>
      <xdr:row>47</xdr:row>
      <xdr:rowOff>57149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" y="18164175"/>
          <a:ext cx="6057900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ついた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項目を解決していきませんか？</a:t>
          </a:r>
          <a:endParaRPr lang="ja-JP" altLang="ja-JP" sz="1050">
            <a:solidFill>
              <a:srgbClr val="FF0000"/>
            </a:solidFill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事業承継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の課題解決の無料相談のお申込は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下記までお気軽にご連絡下さい。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大阪産業創造館　経営相談室　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https://www.sansokan.jp/akinai/</a:t>
          </a:r>
          <a:endParaRPr lang="ja-JP" altLang="ja-JP" sz="1050">
            <a:effectLst/>
          </a:endParaRPr>
        </a:p>
        <a:p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】06-6264-9838 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9:00-17:30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土日祝を除く） 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【E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info-akinai@sansokan.jp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31" zoomScale="90" zoomScaleNormal="90" workbookViewId="0">
      <selection activeCell="D36" sqref="D36"/>
    </sheetView>
  </sheetViews>
  <sheetFormatPr defaultRowHeight="13.5" x14ac:dyDescent="0.15"/>
  <cols>
    <col min="1" max="2" width="4.125" style="12" customWidth="1"/>
    <col min="3" max="3" width="42.625" style="12" customWidth="1"/>
    <col min="4" max="4" width="8.625" style="12" customWidth="1"/>
    <col min="5" max="5" width="29" style="12" customWidth="1"/>
  </cols>
  <sheetData>
    <row r="1" spans="1:5" ht="25.5" customHeight="1" x14ac:dyDescent="0.15">
      <c r="A1" s="30" t="s">
        <v>46</v>
      </c>
      <c r="B1" s="31"/>
      <c r="C1" s="31"/>
      <c r="D1" s="31"/>
      <c r="E1" s="31"/>
    </row>
    <row r="2" spans="1:5" ht="18" customHeight="1" x14ac:dyDescent="0.15">
      <c r="A2" s="32"/>
      <c r="B2" s="33"/>
      <c r="C2" s="1" t="s">
        <v>0</v>
      </c>
      <c r="D2" s="1" t="s">
        <v>1</v>
      </c>
      <c r="E2" s="1" t="s">
        <v>2</v>
      </c>
    </row>
    <row r="3" spans="1:5" ht="36" customHeight="1" x14ac:dyDescent="0.15">
      <c r="A3" s="2">
        <v>1</v>
      </c>
      <c r="B3" s="29" t="s">
        <v>3</v>
      </c>
      <c r="C3" s="3" t="s">
        <v>4</v>
      </c>
      <c r="D3" s="17" t="s">
        <v>5</v>
      </c>
      <c r="E3" s="4" t="str">
        <f>IF(D3="Yes","具体的な行動計画の作成を進めましょう（交代済みの方⇒設問７へ）",IF(D3="No","社長の年齢を考えて催促しましょう","  "))</f>
        <v xml:space="preserve">  </v>
      </c>
    </row>
    <row r="4" spans="1:5" ht="36" customHeight="1" x14ac:dyDescent="0.15">
      <c r="A4" s="5">
        <f>A3+1</f>
        <v>2</v>
      </c>
      <c r="B4" s="29"/>
      <c r="C4" s="6" t="s">
        <v>6</v>
      </c>
      <c r="D4" s="18" t="s">
        <v>5</v>
      </c>
      <c r="E4" s="7" t="str">
        <f>IF(D4="Yes","社長になるための研鑽計画を策定しましょう",IF(D4="No","期限を決めて明確に意思表示しましょう⇒設問７へ","  "))</f>
        <v xml:space="preserve">  </v>
      </c>
    </row>
    <row r="5" spans="1:5" ht="36" customHeight="1" x14ac:dyDescent="0.15">
      <c r="A5" s="5">
        <f t="shared" ref="A5:A36" si="0">A4+1</f>
        <v>3</v>
      </c>
      <c r="B5" s="29"/>
      <c r="C5" s="8" t="s">
        <v>7</v>
      </c>
      <c r="D5" s="18" t="s">
        <v>5</v>
      </c>
      <c r="E5" s="7" t="str">
        <f>IF(D5="Yes","交代するときまでの行動計画を策定しましょう",IF(D5="No","交代時期を相談しましょう⇒設問７へ","  "))</f>
        <v xml:space="preserve">  </v>
      </c>
    </row>
    <row r="6" spans="1:5" ht="36" customHeight="1" x14ac:dyDescent="0.15">
      <c r="A6" s="5">
        <f t="shared" si="0"/>
        <v>4</v>
      </c>
      <c r="B6" s="29"/>
      <c r="C6" s="8" t="s">
        <v>8</v>
      </c>
      <c r="D6" s="18" t="s">
        <v>5</v>
      </c>
      <c r="E6" s="7" t="str">
        <f>IF(D6="Yes","具体的な承継への行動を進めましょう",IF(D6="No","家族会議の開催を要請しましょう⇒設問７へ","  "))</f>
        <v xml:space="preserve">  </v>
      </c>
    </row>
    <row r="7" spans="1:5" ht="36" customHeight="1" x14ac:dyDescent="0.15">
      <c r="A7" s="5">
        <f>A6+1</f>
        <v>5</v>
      </c>
      <c r="B7" s="29"/>
      <c r="C7" s="8" t="s">
        <v>9</v>
      </c>
      <c r="D7" s="18" t="s">
        <v>5</v>
      </c>
      <c r="E7" s="7" t="str">
        <f>IF(D7="Yes","社内の協力が得られるよう自覚を持ち、関係づくりをしましょう",IF(D7="No","社内への発表の仕方、タイミングを社長と相談しましょう⇒設問７へ","  "))</f>
        <v xml:space="preserve">  </v>
      </c>
    </row>
    <row r="8" spans="1:5" ht="36" customHeight="1" x14ac:dyDescent="0.15">
      <c r="A8" s="9">
        <f t="shared" si="0"/>
        <v>6</v>
      </c>
      <c r="B8" s="29"/>
      <c r="C8" s="10" t="s">
        <v>10</v>
      </c>
      <c r="D8" s="19" t="s">
        <v>5</v>
      </c>
      <c r="E8" s="7" t="str">
        <f>IF(D8="Yes","事業承継の環境は整いました！",IF(D8="No","アナウンスの仕方、タイミングを社長と相談して実行しましょう","  "))</f>
        <v xml:space="preserve">  </v>
      </c>
    </row>
    <row r="9" spans="1:5" ht="36" customHeight="1" x14ac:dyDescent="0.15">
      <c r="A9" s="2">
        <f t="shared" si="0"/>
        <v>7</v>
      </c>
      <c r="B9" s="29" t="s">
        <v>11</v>
      </c>
      <c r="C9" s="3" t="s">
        <v>12</v>
      </c>
      <c r="D9" s="20" t="s">
        <v>5</v>
      </c>
      <c r="E9" s="4" t="str">
        <f>IF(D9="Yes","社長の考えを自分のものにし、社内での共有を進めていきましょう",IF(D9="No","経営理念、方向性を議論して明確にしましょう⇒設問９に","  "))</f>
        <v xml:space="preserve">  </v>
      </c>
    </row>
    <row r="10" spans="1:5" ht="36" customHeight="1" x14ac:dyDescent="0.15">
      <c r="A10" s="5">
        <f t="shared" si="0"/>
        <v>8</v>
      </c>
      <c r="B10" s="29"/>
      <c r="C10" s="8" t="s">
        <v>13</v>
      </c>
      <c r="D10" s="18" t="s">
        <v>5</v>
      </c>
      <c r="E10" s="7" t="str">
        <f>IF(D10="Yes","折に触れ確認を",IF(D10="No","共有する方法を検討しましょう","  "))</f>
        <v xml:space="preserve">  </v>
      </c>
    </row>
    <row r="11" spans="1:5" ht="36" customHeight="1" x14ac:dyDescent="0.15">
      <c r="A11" s="5">
        <f t="shared" si="0"/>
        <v>9</v>
      </c>
      <c r="B11" s="29"/>
      <c r="C11" s="8" t="s">
        <v>14</v>
      </c>
      <c r="D11" s="18" t="s">
        <v>5</v>
      </c>
      <c r="E11" s="7" t="str">
        <f>IF(D11="Yes","更なる伸長を目指す腹案を持ちましょう",IF(D11="No","根本から事業の見直しが必要です","  "))</f>
        <v xml:space="preserve">  </v>
      </c>
    </row>
    <row r="12" spans="1:5" ht="36" customHeight="1" x14ac:dyDescent="0.15">
      <c r="A12" s="5">
        <f t="shared" si="0"/>
        <v>10</v>
      </c>
      <c r="B12" s="29"/>
      <c r="C12" s="8" t="s">
        <v>15</v>
      </c>
      <c r="D12" s="18" t="s">
        <v>5</v>
      </c>
      <c r="E12" s="7" t="str">
        <f>IF(D12="Yes","課題・問題点の解決に向けての行動はどうあるべきかを探索しましょう",IF(D12="No","事業の現状を分析してみましょう","  "))</f>
        <v xml:space="preserve">  </v>
      </c>
    </row>
    <row r="13" spans="1:5" ht="36" customHeight="1" x14ac:dyDescent="0.15">
      <c r="A13" s="5">
        <f t="shared" si="0"/>
        <v>11</v>
      </c>
      <c r="B13" s="29"/>
      <c r="C13" s="8" t="s">
        <v>16</v>
      </c>
      <c r="D13" s="18" t="s">
        <v>5</v>
      </c>
      <c r="E13" s="7" t="str">
        <f>IF(D13="Yes","策定に積極的に参加しましょう",IF(D13="No","必要性を社長に伝えましょう","  "))</f>
        <v xml:space="preserve">  </v>
      </c>
    </row>
    <row r="14" spans="1:5" ht="72" customHeight="1" x14ac:dyDescent="0.15">
      <c r="A14" s="5">
        <f t="shared" si="0"/>
        <v>12</v>
      </c>
      <c r="B14" s="29"/>
      <c r="C14" s="8" t="s">
        <v>17</v>
      </c>
      <c r="D14" s="18" t="s">
        <v>5</v>
      </c>
      <c r="E14" s="7" t="str">
        <f>IF(D14="Yes","引継ぎが済んでいれば万全です",IF(D14="No","自らが取り組みの中心となることを提案し、整理・引継ぎを始めましょう","  "))</f>
        <v xml:space="preserve">  </v>
      </c>
    </row>
    <row r="15" spans="1:5" ht="36" customHeight="1" x14ac:dyDescent="0.15">
      <c r="A15" s="5">
        <f t="shared" si="0"/>
        <v>13</v>
      </c>
      <c r="B15" s="29"/>
      <c r="C15" s="8" t="s">
        <v>18</v>
      </c>
      <c r="D15" s="18" t="s">
        <v>5</v>
      </c>
      <c r="E15" s="7" t="str">
        <f>IF(D15="Yes","社長の配慮に感謝です",IF(D15="No","人脈も承継財産であることを社長に伝え、関わっていきましょう","  "))</f>
        <v xml:space="preserve">  </v>
      </c>
    </row>
    <row r="16" spans="1:5" ht="36" customHeight="1" x14ac:dyDescent="0.15">
      <c r="A16" s="5">
        <f t="shared" si="0"/>
        <v>14</v>
      </c>
      <c r="B16" s="29"/>
      <c r="C16" s="8" t="s">
        <v>19</v>
      </c>
      <c r="D16" s="18" t="s">
        <v>5</v>
      </c>
      <c r="E16" s="7" t="str">
        <f>IF(D16="Yes","承継に真摯に取り組んでおられます",IF(D16="No","積極的に外部での研鑽にチャレンジしましょう","  "))</f>
        <v xml:space="preserve">  </v>
      </c>
    </row>
    <row r="17" spans="1:5" ht="36" customHeight="1" x14ac:dyDescent="0.15">
      <c r="A17" s="5">
        <f t="shared" si="0"/>
        <v>15</v>
      </c>
      <c r="B17" s="29"/>
      <c r="C17" s="8" t="s">
        <v>20</v>
      </c>
      <c r="D17" s="18" t="s">
        <v>5</v>
      </c>
      <c r="E17" s="7" t="str">
        <f>IF(D17="Yes","計画に従って経験を積みましょう",IF(D17="No","社長と計画策定を行い、社内の業務全体を把握しましょう","  "))</f>
        <v xml:space="preserve">  </v>
      </c>
    </row>
    <row r="18" spans="1:5" ht="36" customHeight="1" x14ac:dyDescent="0.15">
      <c r="A18" s="5">
        <f t="shared" si="0"/>
        <v>16</v>
      </c>
      <c r="B18" s="29"/>
      <c r="C18" s="8" t="s">
        <v>21</v>
      </c>
      <c r="D18" s="18" t="s">
        <v>5</v>
      </c>
      <c r="E18" s="7" t="str">
        <f>IF(D18="Yes","承継後の役割分担を明確・共有化しましょう",IF(D18="No","補佐役の必要性についての考えを纏めておきましょう","  "))</f>
        <v xml:space="preserve">  </v>
      </c>
    </row>
    <row r="19" spans="1:5" ht="36" customHeight="1" x14ac:dyDescent="0.15">
      <c r="A19" s="5">
        <f t="shared" si="0"/>
        <v>17</v>
      </c>
      <c r="B19" s="29"/>
      <c r="C19" s="8" t="s">
        <v>22</v>
      </c>
      <c r="D19" s="18" t="s">
        <v>5</v>
      </c>
      <c r="E19" s="7" t="str">
        <f>IF(D19="Yes","どのような場面で支援を頂くかを考えておきましょう",IF(D19="No","社長にそうした人材がいないか聞いておきましょう","  "))</f>
        <v xml:space="preserve">  </v>
      </c>
    </row>
    <row r="20" spans="1:5" ht="36" customHeight="1" x14ac:dyDescent="0.15">
      <c r="A20" s="5">
        <f t="shared" si="0"/>
        <v>18</v>
      </c>
      <c r="B20" s="29"/>
      <c r="C20" s="8" t="s">
        <v>23</v>
      </c>
      <c r="D20" s="18" t="s">
        <v>5</v>
      </c>
      <c r="E20" s="7" t="str">
        <f>IF(D20="Yes","承継後の人事体制を考えておきましょう",IF(D20="No","苦手な社員の処遇を社長と話しておきましょう","  "))</f>
        <v xml:space="preserve">  </v>
      </c>
    </row>
    <row r="21" spans="1:5" ht="36" customHeight="1" x14ac:dyDescent="0.15">
      <c r="A21" s="9">
        <f t="shared" si="0"/>
        <v>19</v>
      </c>
      <c r="B21" s="29"/>
      <c r="C21" s="10" t="s">
        <v>24</v>
      </c>
      <c r="D21" s="21" t="s">
        <v>5</v>
      </c>
      <c r="E21" s="7" t="str">
        <f>IF(D21="Yes","今後は法令変更などに気を配りましょう！",IF(D21="No","早急に見直しに取り組みましょう","  "))</f>
        <v xml:space="preserve">  </v>
      </c>
    </row>
    <row r="22" spans="1:5" ht="18" customHeight="1" x14ac:dyDescent="0.15">
      <c r="A22" s="32"/>
      <c r="B22" s="33"/>
      <c r="C22" s="1" t="s">
        <v>0</v>
      </c>
      <c r="D22" s="1" t="s">
        <v>1</v>
      </c>
      <c r="E22" s="1" t="s">
        <v>2</v>
      </c>
    </row>
    <row r="23" spans="1:5" ht="36" customHeight="1" x14ac:dyDescent="0.15">
      <c r="A23" s="2">
        <f>A21+1</f>
        <v>20</v>
      </c>
      <c r="B23" s="29" t="s">
        <v>25</v>
      </c>
      <c r="C23" s="3" t="s">
        <v>26</v>
      </c>
      <c r="D23" s="20" t="s">
        <v>5</v>
      </c>
      <c r="E23" s="4" t="str">
        <f>IF(D23="Yes","将来も分散しないようにしましょう",IF(D23="No","社長に買取交渉をお願いしましょう","  "))</f>
        <v xml:space="preserve">  </v>
      </c>
    </row>
    <row r="24" spans="1:5" ht="36" customHeight="1" x14ac:dyDescent="0.15">
      <c r="A24" s="5">
        <f t="shared" si="0"/>
        <v>21</v>
      </c>
      <c r="B24" s="29"/>
      <c r="C24" s="8" t="s">
        <v>27</v>
      </c>
      <c r="D24" s="18" t="s">
        <v>5</v>
      </c>
      <c r="E24" s="7" t="str">
        <f>IF(D24="Yes","万全です",IF(D24="No","社長の代で買い取るようお願いしましょう","  "))</f>
        <v xml:space="preserve">  </v>
      </c>
    </row>
    <row r="25" spans="1:5" ht="36" customHeight="1" x14ac:dyDescent="0.15">
      <c r="A25" s="5">
        <f t="shared" si="0"/>
        <v>22</v>
      </c>
      <c r="B25" s="29"/>
      <c r="C25" s="8" t="s">
        <v>28</v>
      </c>
      <c r="D25" s="18" t="s">
        <v>5</v>
      </c>
      <c r="E25" s="7" t="str">
        <f>IF(D25="Yes","将来の株主構成の姿を議論しておきましょう",IF(D25="No","持株比率に応じた経営権の内容を学習しましょう","  "))</f>
        <v xml:space="preserve">  </v>
      </c>
    </row>
    <row r="26" spans="1:5" ht="36" customHeight="1" x14ac:dyDescent="0.15">
      <c r="A26" s="5">
        <f t="shared" si="0"/>
        <v>23</v>
      </c>
      <c r="B26" s="29"/>
      <c r="C26" s="8" t="s">
        <v>29</v>
      </c>
      <c r="D26" s="18" t="s">
        <v>5</v>
      </c>
      <c r="E26" s="7" t="str">
        <f>IF(D26="Yes","よい取り組みです",IF(D26="No","ぜひ意見交換し、すり合わせてください","  "))</f>
        <v xml:space="preserve">  </v>
      </c>
    </row>
    <row r="27" spans="1:5" ht="36" customHeight="1" x14ac:dyDescent="0.15">
      <c r="A27" s="9">
        <f t="shared" si="0"/>
        <v>24</v>
      </c>
      <c r="B27" s="29"/>
      <c r="C27" s="10" t="s">
        <v>30</v>
      </c>
      <c r="D27" s="19" t="s">
        <v>5</v>
      </c>
      <c r="E27" s="7" t="str">
        <f>IF(D27="Yes","これで安心して経営できます",IF(D27="No","将来のトラブルの元を絶つため、早急に意見交換しておきましょう","  "))</f>
        <v xml:space="preserve">  </v>
      </c>
    </row>
    <row r="28" spans="1:5" ht="36" customHeight="1" x14ac:dyDescent="0.15">
      <c r="A28" s="2">
        <f t="shared" si="0"/>
        <v>25</v>
      </c>
      <c r="B28" s="22" t="s">
        <v>31</v>
      </c>
      <c r="C28" s="3" t="s">
        <v>32</v>
      </c>
      <c r="D28" s="20" t="s">
        <v>5</v>
      </c>
      <c r="E28" s="4" t="str">
        <f>IF(D28="Yes","今後も続けましょう",IF(D28="No","決算が確定したら行うことをルール化しましょう","  "))</f>
        <v xml:space="preserve">  </v>
      </c>
    </row>
    <row r="29" spans="1:5" ht="36" customHeight="1" x14ac:dyDescent="0.15">
      <c r="A29" s="5">
        <f t="shared" si="0"/>
        <v>26</v>
      </c>
      <c r="B29" s="23"/>
      <c r="C29" s="8" t="s">
        <v>33</v>
      </c>
      <c r="D29" s="18" t="s">
        <v>5</v>
      </c>
      <c r="E29" s="7" t="str">
        <f>IF(D29="Yes","承継がスムーズにいく課題のひとつがクリアしています",IF(D29="No","解消する方策を専門家を交えて検討しましょう","  "))</f>
        <v xml:space="preserve">  </v>
      </c>
    </row>
    <row r="30" spans="1:5" ht="36" customHeight="1" x14ac:dyDescent="0.15">
      <c r="A30" s="5">
        <f t="shared" si="0"/>
        <v>27</v>
      </c>
      <c r="B30" s="23"/>
      <c r="C30" s="8" t="s">
        <v>34</v>
      </c>
      <c r="D30" s="18" t="s">
        <v>5</v>
      </c>
      <c r="E30" s="7" t="str">
        <f>IF(D30="Yes","承継がスムーズにいく課題のひとつがクリアしています",IF(D30="No","会社との貸借も相続財産です。計画的に対策を進めましょう","  "))</f>
        <v xml:space="preserve">  </v>
      </c>
    </row>
    <row r="31" spans="1:5" ht="36" customHeight="1" x14ac:dyDescent="0.15">
      <c r="A31" s="5">
        <f t="shared" si="0"/>
        <v>28</v>
      </c>
      <c r="B31" s="23"/>
      <c r="C31" s="8" t="s">
        <v>35</v>
      </c>
      <c r="D31" s="18" t="s">
        <v>5</v>
      </c>
      <c r="E31" s="7" t="str">
        <f>IF(D31="Yes","承継がスムーズにいく課題のひとつがクリアしています",IF(D31="No","債務保証も相続財産です。社長に相談し状況を把握しましょう","  "))</f>
        <v xml:space="preserve">  </v>
      </c>
    </row>
    <row r="32" spans="1:5" ht="36" customHeight="1" x14ac:dyDescent="0.15">
      <c r="A32" s="5">
        <f t="shared" si="0"/>
        <v>29</v>
      </c>
      <c r="B32" s="23"/>
      <c r="C32" s="8" t="s">
        <v>36</v>
      </c>
      <c r="D32" s="18" t="s">
        <v>5</v>
      </c>
      <c r="E32" s="7" t="str">
        <f>IF(D32="Yes","相続がスムーズにいく条件が整っています",IF(D32="No","会社・個人すべての財産を整理していただくようお願いしてみましょう","  "))</f>
        <v xml:space="preserve">  </v>
      </c>
    </row>
    <row r="33" spans="1:5" ht="36" customHeight="1" x14ac:dyDescent="0.15">
      <c r="A33" s="5">
        <f t="shared" si="0"/>
        <v>30</v>
      </c>
      <c r="B33" s="23"/>
      <c r="C33" s="8" t="s">
        <v>37</v>
      </c>
      <c r="D33" s="18" t="s">
        <v>5</v>
      </c>
      <c r="E33" s="7" t="str">
        <f>IF(D33="Yes","承継がスムーズにいく条件が整っています",IF(D33="No","納税のため事業継続ができないことも。計画的に対策をすすめましょう","  "))</f>
        <v xml:space="preserve">  </v>
      </c>
    </row>
    <row r="34" spans="1:5" ht="36" customHeight="1" x14ac:dyDescent="0.15">
      <c r="A34" s="5">
        <f t="shared" si="0"/>
        <v>31</v>
      </c>
      <c r="B34" s="23"/>
      <c r="C34" s="8" t="s">
        <v>38</v>
      </c>
      <c r="D34" s="18" t="s">
        <v>5</v>
      </c>
      <c r="E34" s="7" t="str">
        <f>IF(D34="Yes","株式の分散だけは注意してください",IF(D34="No","専門家と相談を。税対策と将来の経営権確保のバランスを意識して、対策を進めましょう","  "))</f>
        <v xml:space="preserve">  </v>
      </c>
    </row>
    <row r="35" spans="1:5" ht="36" customHeight="1" x14ac:dyDescent="0.15">
      <c r="A35" s="5">
        <f t="shared" si="0"/>
        <v>32</v>
      </c>
      <c r="B35" s="23"/>
      <c r="C35" s="8" t="s">
        <v>39</v>
      </c>
      <c r="D35" s="18" t="s">
        <v>5</v>
      </c>
      <c r="E35" s="7" t="str">
        <f>IF(D35="Yes","税法改正だけには注意を",IF(D35="No","税理士のアドバイスやセミナー知識を持っておきましょう","  "))</f>
        <v xml:space="preserve">  </v>
      </c>
    </row>
    <row r="36" spans="1:5" ht="36" customHeight="1" x14ac:dyDescent="0.15">
      <c r="A36" s="9">
        <f t="shared" si="0"/>
        <v>33</v>
      </c>
      <c r="B36" s="24"/>
      <c r="C36" s="10" t="s">
        <v>40</v>
      </c>
      <c r="D36" s="21" t="s">
        <v>5</v>
      </c>
      <c r="E36" s="11" t="str">
        <f>IF(D36="Yes","承継の方針をしっかりと持って、フル活用しましょう",IF(D36="No","信頼でき波長のあう専門家を探しましょう","  "))</f>
        <v xml:space="preserve">  </v>
      </c>
    </row>
    <row r="37" spans="1:5" ht="18" customHeight="1" x14ac:dyDescent="0.15"/>
    <row r="38" spans="1:5" ht="18" customHeight="1" x14ac:dyDescent="0.15">
      <c r="A38" s="13" t="s">
        <v>41</v>
      </c>
      <c r="D38" s="14"/>
    </row>
    <row r="39" spans="1:5" ht="24" customHeight="1" x14ac:dyDescent="0.15">
      <c r="A39" s="25" t="s">
        <v>42</v>
      </c>
      <c r="B39" s="26"/>
      <c r="C39" s="16"/>
      <c r="D39" s="14"/>
    </row>
    <row r="40" spans="1:5" ht="24" customHeight="1" x14ac:dyDescent="0.15">
      <c r="A40" s="25" t="s">
        <v>43</v>
      </c>
      <c r="B40" s="26"/>
      <c r="C40" s="16"/>
      <c r="D40" s="15"/>
    </row>
    <row r="41" spans="1:5" ht="24" customHeight="1" x14ac:dyDescent="0.15">
      <c r="A41" s="25" t="s">
        <v>44</v>
      </c>
      <c r="B41" s="26"/>
      <c r="C41" s="16"/>
      <c r="D41" s="15"/>
    </row>
    <row r="42" spans="1:5" ht="24" customHeight="1" x14ac:dyDescent="0.15">
      <c r="A42" s="27" t="s">
        <v>45</v>
      </c>
      <c r="B42" s="28"/>
      <c r="C42" s="16" t="s">
        <v>47</v>
      </c>
      <c r="D42" s="15"/>
    </row>
    <row r="43" spans="1:5" ht="18" customHeight="1" x14ac:dyDescent="0.15"/>
    <row r="44" spans="1:5" ht="18" customHeight="1" x14ac:dyDescent="0.15"/>
    <row r="45" spans="1:5" ht="18" customHeight="1" x14ac:dyDescent="0.15"/>
    <row r="46" spans="1:5" ht="18" customHeight="1" x14ac:dyDescent="0.15"/>
    <row r="47" spans="1:5" ht="18" customHeight="1" x14ac:dyDescent="0.15"/>
  </sheetData>
  <sheetProtection algorithmName="SHA-512" hashValue="yxoze6YRoV7aCL+fikrervQV/1Laq3XARTm41oj+eOIHHWEVHsct+1HmB9OMRG/jb4EHyYOoJD597y3fSwKlHw==" saltValue="jQUUiOq+wJypsX7gnKqRSQ==" spinCount="100000" sheet="1" objects="1" scenarios="1" selectLockedCells="1"/>
  <mergeCells count="11">
    <mergeCell ref="B23:B27"/>
    <mergeCell ref="A1:E1"/>
    <mergeCell ref="A2:B2"/>
    <mergeCell ref="B3:B8"/>
    <mergeCell ref="B9:B21"/>
    <mergeCell ref="A22:B22"/>
    <mergeCell ref="B28:B36"/>
    <mergeCell ref="A39:B39"/>
    <mergeCell ref="A40:B40"/>
    <mergeCell ref="A41:B41"/>
    <mergeCell ref="A42:B42"/>
  </mergeCells>
  <phoneticPr fontId="2"/>
  <dataValidations count="1">
    <dataValidation type="list" allowBlank="1" showInputMessage="1" showErrorMessage="1" sqref="D3:D21 D23:D36" xr:uid="{00000000-0002-0000-0000-000000000000}">
      <formula1>"　　,Yes,No"</formula1>
    </dataValidation>
  </dataValidations>
  <printOptions horizontalCentered="1"/>
  <pageMargins left="0.59055118110236227" right="0.59055118110236227" top="0.47244094488188981" bottom="0.47244094488188981" header="0.31496062992125984" footer="0.27559055118110237"/>
  <pageSetup paperSize="9" orientation="portrait" r:id="rId1"/>
  <headerFooter>
    <oddFooter>&amp;L※本資料の無断改変・商用利用を禁じます &amp;C&amp;P
&amp;R&amp;8Copyright　大阪産業創造館事業承継プロジェクト　</oddFooter>
  </headerFooter>
  <rowBreaks count="1" manualBreakCount="1">
    <brk id="2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親族承継・後継者用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荒井 祐己子</cp:lastModifiedBy>
  <cp:lastPrinted>2024-06-28T06:59:31Z</cp:lastPrinted>
  <dcterms:created xsi:type="dcterms:W3CDTF">2016-12-16T06:12:45Z</dcterms:created>
  <dcterms:modified xsi:type="dcterms:W3CDTF">2024-06-28T07:05:30Z</dcterms:modified>
</cp:coreProperties>
</file>