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P:\●事業承継PRJ\●WEB\Web原稿\2024年7月リニューアル\"/>
    </mc:Choice>
  </mc:AlternateContent>
  <xr:revisionPtr revIDLastSave="0" documentId="13_ncr:1_{82D28340-A8ED-443F-8CF2-6F068B59D0D3}" xr6:coauthVersionLast="47" xr6:coauthVersionMax="47" xr10:uidLastSave="{00000000-0000-0000-0000-000000000000}"/>
  <bookViews>
    <workbookView xWindow="29130" yWindow="495" windowWidth="21600" windowHeight="15240" xr2:uid="{00000000-000D-0000-FFFF-FFFF00000000}"/>
  </bookViews>
  <sheets>
    <sheet name="親族承継・経営者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5" i="1"/>
  <c r="E4" i="1"/>
  <c r="E3" i="1"/>
  <c r="E9" i="1"/>
  <c r="E41" i="1" l="1"/>
  <c r="E40" i="1"/>
  <c r="E39" i="1"/>
  <c r="E38" i="1"/>
  <c r="E37" i="1"/>
  <c r="E36" i="1"/>
  <c r="E35" i="1"/>
  <c r="E34" i="1"/>
  <c r="E33" i="1"/>
  <c r="E32" i="1"/>
  <c r="E31" i="1"/>
  <c r="E28" i="1"/>
  <c r="E26" i="1"/>
  <c r="E23" i="1"/>
  <c r="E21" i="1"/>
  <c r="E20" i="1"/>
  <c r="E15" i="1"/>
  <c r="E17" i="1"/>
  <c r="E16" i="1"/>
  <c r="E14" i="1"/>
  <c r="E13" i="1"/>
  <c r="E12" i="1"/>
  <c r="E11" i="1"/>
  <c r="E10" i="1"/>
  <c r="E8" i="1"/>
  <c r="E7" i="1"/>
  <c r="E30" i="1" l="1"/>
  <c r="E29" i="1"/>
  <c r="E27" i="1"/>
  <c r="E25" i="1"/>
  <c r="E22" i="1"/>
  <c r="E19" i="1"/>
  <c r="E18" i="1"/>
  <c r="A5" i="1"/>
  <c r="A6" i="1" s="1"/>
  <c r="A7" i="1" s="1"/>
  <c r="A8" i="1" s="1"/>
  <c r="A9" i="1" s="1"/>
  <c r="A10" i="1" s="1"/>
  <c r="A11" i="1" s="1"/>
  <c r="A12" i="1" s="1"/>
  <c r="A13" i="1" s="1"/>
  <c r="A14" i="1" s="1"/>
  <c r="A15" i="1" s="1"/>
  <c r="A16" i="1" s="1"/>
  <c r="A17" i="1" s="1"/>
  <c r="A18" i="1" s="1"/>
  <c r="A19" i="1" s="1"/>
  <c r="A20" i="1" s="1"/>
  <c r="A21" i="1" s="1"/>
  <c r="A22" i="1" s="1"/>
  <c r="A23" i="1" s="1"/>
  <c r="A25" i="1" s="1"/>
  <c r="A26" i="1" s="1"/>
  <c r="A27" i="1" s="1"/>
  <c r="A28" i="1" s="1"/>
  <c r="A29" i="1" s="1"/>
  <c r="A30" i="1" s="1"/>
  <c r="A31" i="1" s="1"/>
  <c r="A32" i="1" s="1"/>
  <c r="A33" i="1" s="1"/>
  <c r="A34" i="1" s="1"/>
  <c r="A35" i="1" s="1"/>
  <c r="A36" i="1" s="1"/>
  <c r="A37" i="1" s="1"/>
  <c r="A38" i="1" s="1"/>
  <c r="A39" i="1" s="1"/>
  <c r="A40" i="1" s="1"/>
  <c r="A41" i="1" s="1"/>
  <c r="A4" i="1"/>
</calcChain>
</file>

<file path=xl/sharedStrings.xml><?xml version="1.0" encoding="utf-8"?>
<sst xmlns="http://schemas.openxmlformats.org/spreadsheetml/2006/main" count="93" uniqueCount="53">
  <si>
    <t>親族による円滑な事業承継のためのチェックシート（経営者・譲る側対象）</t>
    <rPh sb="0" eb="2">
      <t>シンゾク</t>
    </rPh>
    <rPh sb="5" eb="7">
      <t>エンカツ</t>
    </rPh>
    <rPh sb="8" eb="10">
      <t>ジギョウ</t>
    </rPh>
    <rPh sb="10" eb="12">
      <t>ショウケイ</t>
    </rPh>
    <rPh sb="24" eb="27">
      <t>ケイエイシャ</t>
    </rPh>
    <rPh sb="28" eb="29">
      <t>ユズ</t>
    </rPh>
    <rPh sb="30" eb="31">
      <t>ガワ</t>
    </rPh>
    <rPh sb="31" eb="33">
      <t>タイショウ</t>
    </rPh>
    <phoneticPr fontId="2"/>
  </si>
  <si>
    <t>Check項目</t>
    <rPh sb="5" eb="7">
      <t>コウモク</t>
    </rPh>
    <phoneticPr fontId="2"/>
  </si>
  <si>
    <t>Check</t>
    <phoneticPr fontId="2"/>
  </si>
  <si>
    <t>評価＆対策</t>
    <rPh sb="0" eb="2">
      <t>ヒョウカ</t>
    </rPh>
    <rPh sb="3" eb="5">
      <t>タイサク</t>
    </rPh>
    <phoneticPr fontId="2"/>
  </si>
  <si>
    <t>後継者の決定</t>
    <rPh sb="0" eb="3">
      <t>コウケイシャ</t>
    </rPh>
    <rPh sb="4" eb="6">
      <t>ケッテイ</t>
    </rPh>
    <phoneticPr fontId="2"/>
  </si>
  <si>
    <t>社長交代の時期を決めているor希望時期がある（既に交代済み）</t>
    <rPh sb="0" eb="2">
      <t>シャチョウ</t>
    </rPh>
    <rPh sb="2" eb="4">
      <t>コウタイ</t>
    </rPh>
    <rPh sb="5" eb="7">
      <t>ジキ</t>
    </rPh>
    <rPh sb="8" eb="9">
      <t>キ</t>
    </rPh>
    <rPh sb="15" eb="17">
      <t>キボウ</t>
    </rPh>
    <rPh sb="17" eb="19">
      <t>ジキ</t>
    </rPh>
    <rPh sb="23" eb="24">
      <t>スデ</t>
    </rPh>
    <rPh sb="25" eb="27">
      <t>コウタイ</t>
    </rPh>
    <rPh sb="27" eb="28">
      <t>ズ</t>
    </rPh>
    <phoneticPr fontId="2"/>
  </si>
  <si>
    <t>　　</t>
  </si>
  <si>
    <t>後継（予定）者を決めている</t>
    <rPh sb="0" eb="2">
      <t>コウケイ</t>
    </rPh>
    <rPh sb="3" eb="5">
      <t>ヨテイ</t>
    </rPh>
    <rPh sb="6" eb="7">
      <t>シャ</t>
    </rPh>
    <rPh sb="8" eb="9">
      <t>キ</t>
    </rPh>
    <phoneticPr fontId="2"/>
  </si>
  <si>
    <t>後継（予定）者に伝え了解を得た</t>
    <rPh sb="0" eb="2">
      <t>コウケイ</t>
    </rPh>
    <rPh sb="3" eb="5">
      <t>ヨテイ</t>
    </rPh>
    <rPh sb="6" eb="7">
      <t>シャ</t>
    </rPh>
    <rPh sb="8" eb="9">
      <t>ツタ</t>
    </rPh>
    <rPh sb="10" eb="12">
      <t>リョウカイ</t>
    </rPh>
    <rPh sb="13" eb="14">
      <t>エ</t>
    </rPh>
    <phoneticPr fontId="2"/>
  </si>
  <si>
    <t>家族は了承している</t>
    <rPh sb="0" eb="2">
      <t>カゾク</t>
    </rPh>
    <rPh sb="3" eb="5">
      <t>リョウショウ</t>
    </rPh>
    <phoneticPr fontId="2"/>
  </si>
  <si>
    <t>社内に公表した</t>
    <rPh sb="0" eb="2">
      <t>シャナイ</t>
    </rPh>
    <rPh sb="3" eb="5">
      <t>コウヒョウ</t>
    </rPh>
    <phoneticPr fontId="2"/>
  </si>
  <si>
    <t>銀行、取引先等の主なステークホルダー（関係者）にアナウンスした</t>
    <rPh sb="0" eb="2">
      <t>ギンコウ</t>
    </rPh>
    <rPh sb="3" eb="5">
      <t>トリヒキ</t>
    </rPh>
    <rPh sb="5" eb="6">
      <t>サキ</t>
    </rPh>
    <rPh sb="6" eb="7">
      <t>トウ</t>
    </rPh>
    <rPh sb="8" eb="9">
      <t>オモ</t>
    </rPh>
    <rPh sb="19" eb="22">
      <t>カンケイシャ</t>
    </rPh>
    <phoneticPr fontId="2"/>
  </si>
  <si>
    <t>経営の承継</t>
    <rPh sb="0" eb="2">
      <t>ケイエイ</t>
    </rPh>
    <rPh sb="3" eb="5">
      <t>ショウケイ</t>
    </rPh>
    <phoneticPr fontId="2"/>
  </si>
  <si>
    <t>経営理念・方向性は明確である</t>
    <rPh sb="0" eb="2">
      <t>ケイエイ</t>
    </rPh>
    <rPh sb="2" eb="4">
      <t>リネン</t>
    </rPh>
    <rPh sb="5" eb="8">
      <t>ホウコウセイ</t>
    </rPh>
    <rPh sb="9" eb="11">
      <t>メイカク</t>
    </rPh>
    <phoneticPr fontId="2"/>
  </si>
  <si>
    <t>経営理念・方向性を社内で共有している</t>
    <rPh sb="0" eb="2">
      <t>ケイエイ</t>
    </rPh>
    <rPh sb="2" eb="4">
      <t>リネン</t>
    </rPh>
    <rPh sb="5" eb="8">
      <t>ホウコウセイ</t>
    </rPh>
    <rPh sb="9" eb="11">
      <t>シャナイ</t>
    </rPh>
    <rPh sb="12" eb="14">
      <t>キョウユウ</t>
    </rPh>
    <phoneticPr fontId="2"/>
  </si>
  <si>
    <t>事業の将来性に不安はない</t>
    <rPh sb="0" eb="2">
      <t>ジギョウ</t>
    </rPh>
    <rPh sb="3" eb="6">
      <t>ショウライセイ</t>
    </rPh>
    <rPh sb="7" eb="9">
      <t>フアン</t>
    </rPh>
    <phoneticPr fontId="2"/>
  </si>
  <si>
    <t>事業の課題・問題点は整理できている</t>
    <rPh sb="0" eb="2">
      <t>ジギョウ</t>
    </rPh>
    <rPh sb="3" eb="5">
      <t>カダイ</t>
    </rPh>
    <rPh sb="6" eb="9">
      <t>モンダイテン</t>
    </rPh>
    <rPh sb="10" eb="12">
      <t>セイリ</t>
    </rPh>
    <phoneticPr fontId="2"/>
  </si>
  <si>
    <t>毎期、経営計画を策定している</t>
    <rPh sb="0" eb="2">
      <t>マイキ</t>
    </rPh>
    <rPh sb="3" eb="5">
      <t>ケイエイ</t>
    </rPh>
    <rPh sb="5" eb="7">
      <t>ケイカク</t>
    </rPh>
    <rPh sb="8" eb="10">
      <t>サクテイ</t>
    </rPh>
    <phoneticPr fontId="2"/>
  </si>
  <si>
    <r>
      <t xml:space="preserve">経営のソフト資産の整理ができている
</t>
    </r>
    <r>
      <rPr>
        <sz val="9"/>
        <color theme="1"/>
        <rFont val="ＭＳ 明朝"/>
        <family val="1"/>
        <charset val="128"/>
      </rPr>
      <t>（営業秘密、特許等の知的資産、技術の優位性、人脈、許認可事項　等）</t>
    </r>
    <rPh sb="0" eb="2">
      <t>ケイエイ</t>
    </rPh>
    <rPh sb="6" eb="8">
      <t>シサン</t>
    </rPh>
    <rPh sb="9" eb="11">
      <t>セイリ</t>
    </rPh>
    <rPh sb="19" eb="21">
      <t>エイギョウ</t>
    </rPh>
    <rPh sb="21" eb="23">
      <t>ヒミツ</t>
    </rPh>
    <rPh sb="24" eb="26">
      <t>トッキョ</t>
    </rPh>
    <rPh sb="26" eb="27">
      <t>トウ</t>
    </rPh>
    <rPh sb="28" eb="30">
      <t>チテキ</t>
    </rPh>
    <rPh sb="30" eb="32">
      <t>シサン</t>
    </rPh>
    <rPh sb="33" eb="35">
      <t>ギジュツ</t>
    </rPh>
    <rPh sb="36" eb="39">
      <t>ユウイセイ</t>
    </rPh>
    <rPh sb="40" eb="42">
      <t>ジンミャク</t>
    </rPh>
    <rPh sb="43" eb="46">
      <t>キョニンカ</t>
    </rPh>
    <rPh sb="46" eb="48">
      <t>ジコウ</t>
    </rPh>
    <rPh sb="49" eb="50">
      <t>トウ</t>
    </rPh>
    <phoneticPr fontId="2"/>
  </si>
  <si>
    <t>取引先・銀行等の接触に後継者を同伴している</t>
    <rPh sb="0" eb="2">
      <t>トリヒキ</t>
    </rPh>
    <rPh sb="2" eb="3">
      <t>サキ</t>
    </rPh>
    <rPh sb="4" eb="6">
      <t>ギンコウ</t>
    </rPh>
    <rPh sb="6" eb="7">
      <t>トウ</t>
    </rPh>
    <rPh sb="8" eb="10">
      <t>セッショク</t>
    </rPh>
    <rPh sb="11" eb="14">
      <t>コウケイシャ</t>
    </rPh>
    <rPh sb="15" eb="17">
      <t>ドウハン</t>
    </rPh>
    <phoneticPr fontId="2"/>
  </si>
  <si>
    <t>後継者の教育を意識して行っている</t>
    <rPh sb="0" eb="3">
      <t>コウケイシャ</t>
    </rPh>
    <rPh sb="4" eb="6">
      <t>キョウイク</t>
    </rPh>
    <rPh sb="7" eb="9">
      <t>イシキ</t>
    </rPh>
    <rPh sb="11" eb="12">
      <t>オコナ</t>
    </rPh>
    <phoneticPr fontId="2"/>
  </si>
  <si>
    <t>後継者の社内ローテションと役職の経験を計画的に行っている</t>
    <rPh sb="0" eb="3">
      <t>コウケイシャ</t>
    </rPh>
    <rPh sb="4" eb="6">
      <t>シャナイ</t>
    </rPh>
    <rPh sb="13" eb="15">
      <t>ヤクショク</t>
    </rPh>
    <rPh sb="16" eb="18">
      <t>ケイケン</t>
    </rPh>
    <rPh sb="19" eb="22">
      <t>ケイカクテキ</t>
    </rPh>
    <rPh sb="23" eb="24">
      <t>オコナ</t>
    </rPh>
    <phoneticPr fontId="2"/>
  </si>
  <si>
    <t>承継後、後継者をサポートしてくれる信頼できる補佐役がいる</t>
    <rPh sb="0" eb="2">
      <t>ショウケイ</t>
    </rPh>
    <rPh sb="2" eb="3">
      <t>ゴ</t>
    </rPh>
    <rPh sb="3" eb="4">
      <t>ノチノチ</t>
    </rPh>
    <rPh sb="4" eb="7">
      <t>コウケイシャ</t>
    </rPh>
    <rPh sb="17" eb="19">
      <t>シンライ</t>
    </rPh>
    <rPh sb="22" eb="25">
      <t>ホサヤク</t>
    </rPh>
    <phoneticPr fontId="2"/>
  </si>
  <si>
    <t>後継者に引き継ぐことができる外部相談役がいる</t>
    <rPh sb="0" eb="3">
      <t>コウケイシャ</t>
    </rPh>
    <rPh sb="4" eb="5">
      <t>ヒ</t>
    </rPh>
    <rPh sb="6" eb="7">
      <t>ツ</t>
    </rPh>
    <rPh sb="14" eb="16">
      <t>ガイブ</t>
    </rPh>
    <rPh sb="16" eb="19">
      <t>ソウダンヤク</t>
    </rPh>
    <phoneticPr fontId="2"/>
  </si>
  <si>
    <t>後継後の自分の処遇も含めた社内体制の構想を持っている</t>
    <rPh sb="0" eb="2">
      <t>コウケイ</t>
    </rPh>
    <rPh sb="2" eb="3">
      <t>ゴ</t>
    </rPh>
    <rPh sb="4" eb="6">
      <t>ジブン</t>
    </rPh>
    <rPh sb="7" eb="9">
      <t>ショグウ</t>
    </rPh>
    <rPh sb="10" eb="11">
      <t>フク</t>
    </rPh>
    <rPh sb="13" eb="15">
      <t>シャナイ</t>
    </rPh>
    <rPh sb="15" eb="17">
      <t>タイセイ</t>
    </rPh>
    <rPh sb="18" eb="20">
      <t>コウソウ</t>
    </rPh>
    <rPh sb="21" eb="22">
      <t>モ</t>
    </rPh>
    <phoneticPr fontId="2"/>
  </si>
  <si>
    <t>承継後の社内体制の構想を後継者に伝えている</t>
    <rPh sb="0" eb="2">
      <t>ショウケイ</t>
    </rPh>
    <rPh sb="2" eb="3">
      <t>ゴ</t>
    </rPh>
    <rPh sb="4" eb="6">
      <t>シャナイ</t>
    </rPh>
    <rPh sb="6" eb="8">
      <t>タイセイ</t>
    </rPh>
    <rPh sb="9" eb="11">
      <t>コウソウ</t>
    </rPh>
    <rPh sb="12" eb="15">
      <t>コウケイシャ</t>
    </rPh>
    <rPh sb="16" eb="17">
      <t>ツタ</t>
    </rPh>
    <phoneticPr fontId="2"/>
  </si>
  <si>
    <t>後継者を支える体制を意識した人員配置を行っている</t>
    <rPh sb="0" eb="3">
      <t>コウケイシャ</t>
    </rPh>
    <rPh sb="4" eb="5">
      <t>ササ</t>
    </rPh>
    <rPh sb="7" eb="9">
      <t>タイセイ</t>
    </rPh>
    <rPh sb="10" eb="12">
      <t>イシキ</t>
    </rPh>
    <rPh sb="14" eb="16">
      <t>ジンイン</t>
    </rPh>
    <rPh sb="16" eb="18">
      <t>ハイチ</t>
    </rPh>
    <rPh sb="19" eb="20">
      <t>オコナ</t>
    </rPh>
    <phoneticPr fontId="2"/>
  </si>
  <si>
    <t>社内規則を最近見直したor問題はない</t>
    <rPh sb="0" eb="2">
      <t>シャナイ</t>
    </rPh>
    <rPh sb="2" eb="4">
      <t>キソク</t>
    </rPh>
    <rPh sb="5" eb="7">
      <t>サイキン</t>
    </rPh>
    <rPh sb="7" eb="9">
      <t>ミナオ</t>
    </rPh>
    <rPh sb="13" eb="15">
      <t>モンダイ</t>
    </rPh>
    <phoneticPr fontId="2"/>
  </si>
  <si>
    <t>経営権の承継</t>
    <rPh sb="0" eb="2">
      <t>ケイエイ</t>
    </rPh>
    <rPh sb="2" eb="3">
      <t>ケン</t>
    </rPh>
    <rPh sb="4" eb="6">
      <t>ショウケイ</t>
    </rPh>
    <phoneticPr fontId="2"/>
  </si>
  <si>
    <t>自社株は分散していない</t>
    <rPh sb="0" eb="3">
      <t>ジシャカブ</t>
    </rPh>
    <rPh sb="4" eb="6">
      <t>ブンサン</t>
    </rPh>
    <phoneticPr fontId="2"/>
  </si>
  <si>
    <t>後継者が知らない株主はいない</t>
    <rPh sb="0" eb="3">
      <t>コウケイシャ</t>
    </rPh>
    <rPh sb="4" eb="5">
      <t>シ</t>
    </rPh>
    <rPh sb="8" eb="10">
      <t>カブヌシ</t>
    </rPh>
    <phoneticPr fontId="2"/>
  </si>
  <si>
    <t>贈与、将来の相続での後継者の持株比率を意識している</t>
    <rPh sb="0" eb="2">
      <t>ゾウヨ</t>
    </rPh>
    <rPh sb="3" eb="5">
      <t>ショウライ</t>
    </rPh>
    <rPh sb="6" eb="8">
      <t>ソウゾク</t>
    </rPh>
    <rPh sb="10" eb="13">
      <t>コウケイシャ</t>
    </rPh>
    <rPh sb="14" eb="16">
      <t>モチカブ</t>
    </rPh>
    <rPh sb="16" eb="18">
      <t>ヒリツ</t>
    </rPh>
    <rPh sb="19" eb="21">
      <t>イシキ</t>
    </rPh>
    <phoneticPr fontId="2"/>
  </si>
  <si>
    <t>株式を分散させないように意識している</t>
    <rPh sb="0" eb="2">
      <t>カブシキ</t>
    </rPh>
    <rPh sb="3" eb="5">
      <t>ブンサン</t>
    </rPh>
    <rPh sb="12" eb="14">
      <t>イシキ</t>
    </rPh>
    <phoneticPr fontId="2"/>
  </si>
  <si>
    <t>社長交代後の自分の処遇、経営実権の在り方について後継者とすり合わせている</t>
    <rPh sb="0" eb="2">
      <t>シャチョウ</t>
    </rPh>
    <rPh sb="2" eb="4">
      <t>コウタイ</t>
    </rPh>
    <rPh sb="4" eb="5">
      <t>ゴ</t>
    </rPh>
    <rPh sb="6" eb="8">
      <t>ジブン</t>
    </rPh>
    <rPh sb="9" eb="11">
      <t>ショグウ</t>
    </rPh>
    <rPh sb="12" eb="14">
      <t>ケイエイ</t>
    </rPh>
    <rPh sb="14" eb="16">
      <t>ジッケン</t>
    </rPh>
    <rPh sb="17" eb="18">
      <t>ア</t>
    </rPh>
    <rPh sb="19" eb="20">
      <t>カタ</t>
    </rPh>
    <rPh sb="24" eb="27">
      <t>コウケイシャ</t>
    </rPh>
    <rPh sb="30" eb="31">
      <t>ア</t>
    </rPh>
    <phoneticPr fontId="2"/>
  </si>
  <si>
    <t>後継者の兄弟に将来の経営体制の希望を伝えてある（社内にいる場合）</t>
    <rPh sb="0" eb="3">
      <t>コウケイシャ</t>
    </rPh>
    <rPh sb="4" eb="6">
      <t>キョウダイ</t>
    </rPh>
    <rPh sb="7" eb="9">
      <t>ショウライ</t>
    </rPh>
    <rPh sb="10" eb="12">
      <t>ケイエイ</t>
    </rPh>
    <rPh sb="12" eb="14">
      <t>タイセイ</t>
    </rPh>
    <rPh sb="15" eb="17">
      <t>キボウ</t>
    </rPh>
    <rPh sb="18" eb="19">
      <t>ツタ</t>
    </rPh>
    <rPh sb="24" eb="26">
      <t>シャナイ</t>
    </rPh>
    <rPh sb="29" eb="31">
      <t>バアイ</t>
    </rPh>
    <phoneticPr fontId="2"/>
  </si>
  <si>
    <t>財産の承継</t>
    <rPh sb="0" eb="2">
      <t>ザイサン</t>
    </rPh>
    <rPh sb="3" eb="5">
      <t>ショウケイ</t>
    </rPh>
    <phoneticPr fontId="2"/>
  </si>
  <si>
    <t>自社株の価額を毎年算定している（してもらっている）</t>
    <rPh sb="0" eb="3">
      <t>ジシャカブ</t>
    </rPh>
    <rPh sb="4" eb="6">
      <t>カガク</t>
    </rPh>
    <rPh sb="7" eb="9">
      <t>マイトシ</t>
    </rPh>
    <rPh sb="9" eb="11">
      <t>サンテイ</t>
    </rPh>
    <phoneticPr fontId="2"/>
  </si>
  <si>
    <t>個人資産を事業に供（会社に貸与）していない</t>
    <rPh sb="0" eb="2">
      <t>コジン</t>
    </rPh>
    <rPh sb="2" eb="4">
      <t>シサン</t>
    </rPh>
    <rPh sb="5" eb="7">
      <t>ジギョウ</t>
    </rPh>
    <rPh sb="8" eb="9">
      <t>キョウ</t>
    </rPh>
    <rPh sb="10" eb="12">
      <t>カイシャ</t>
    </rPh>
    <rPh sb="13" eb="15">
      <t>タイヨ</t>
    </rPh>
    <phoneticPr fontId="2"/>
  </si>
  <si>
    <t>会社(法人）との間に金銭の貸借はない</t>
    <rPh sb="0" eb="2">
      <t>カイシャ</t>
    </rPh>
    <rPh sb="3" eb="5">
      <t>ホウジン</t>
    </rPh>
    <rPh sb="8" eb="9">
      <t>アイダ</t>
    </rPh>
    <rPh sb="10" eb="12">
      <t>キンセン</t>
    </rPh>
    <rPh sb="13" eb="15">
      <t>タイシャク</t>
    </rPh>
    <phoneticPr fontId="2"/>
  </si>
  <si>
    <t>銀行保証、その他債務保証の状況が整理されている</t>
    <rPh sb="0" eb="2">
      <t>ギンコウ</t>
    </rPh>
    <rPh sb="2" eb="4">
      <t>ホショウ</t>
    </rPh>
    <rPh sb="7" eb="8">
      <t>タ</t>
    </rPh>
    <rPh sb="8" eb="10">
      <t>サイム</t>
    </rPh>
    <rPh sb="10" eb="12">
      <t>ホショウ</t>
    </rPh>
    <rPh sb="13" eb="15">
      <t>ジョウキョウ</t>
    </rPh>
    <rPh sb="16" eb="18">
      <t>セイリ</t>
    </rPh>
    <phoneticPr fontId="2"/>
  </si>
  <si>
    <t>全ての相続財産の整理ができている</t>
    <rPh sb="0" eb="1">
      <t>スベ</t>
    </rPh>
    <rPh sb="3" eb="5">
      <t>ソウゾク</t>
    </rPh>
    <rPh sb="5" eb="7">
      <t>ザイサン</t>
    </rPh>
    <rPh sb="8" eb="10">
      <t>セイリ</t>
    </rPh>
    <phoneticPr fontId="2"/>
  </si>
  <si>
    <t>相続税の納税準備は万全だ</t>
    <rPh sb="0" eb="3">
      <t>ソウゾクゼイ</t>
    </rPh>
    <rPh sb="4" eb="6">
      <t>ノウゼイ</t>
    </rPh>
    <rPh sb="6" eb="8">
      <t>ジュンビ</t>
    </rPh>
    <rPh sb="9" eb="11">
      <t>バンゼン</t>
    </rPh>
    <phoneticPr fontId="2"/>
  </si>
  <si>
    <t>計画的贈与を行っている</t>
    <rPh sb="0" eb="3">
      <t>ケイカクテキ</t>
    </rPh>
    <rPh sb="3" eb="5">
      <t>ゾウヨ</t>
    </rPh>
    <rPh sb="6" eb="7">
      <t>オコナ</t>
    </rPh>
    <phoneticPr fontId="2"/>
  </si>
  <si>
    <t>遺言書を作成している（するつもりである）</t>
    <rPh sb="0" eb="3">
      <t>ユイゴンショ</t>
    </rPh>
    <rPh sb="4" eb="6">
      <t>サクセイ</t>
    </rPh>
    <phoneticPr fontId="2"/>
  </si>
  <si>
    <t>遺言書を毎年見直している</t>
    <rPh sb="0" eb="3">
      <t>ユイゴンショ</t>
    </rPh>
    <rPh sb="4" eb="6">
      <t>マイトシ</t>
    </rPh>
    <rPh sb="6" eb="8">
      <t>ミナオ</t>
    </rPh>
    <phoneticPr fontId="2"/>
  </si>
  <si>
    <t>贈与税、相続税の仕組みは理解している</t>
    <rPh sb="0" eb="3">
      <t>ゾウヨゼイ</t>
    </rPh>
    <rPh sb="4" eb="7">
      <t>ソウゾクゼイ</t>
    </rPh>
    <rPh sb="8" eb="10">
      <t>シク</t>
    </rPh>
    <rPh sb="12" eb="14">
      <t>リカイ</t>
    </rPh>
    <phoneticPr fontId="2"/>
  </si>
  <si>
    <t>信頼できる税理士、弁護士、司法書士がいる</t>
    <rPh sb="0" eb="2">
      <t>シンライ</t>
    </rPh>
    <rPh sb="5" eb="8">
      <t>ゼイリシ</t>
    </rPh>
    <rPh sb="9" eb="12">
      <t>ベンゴシ</t>
    </rPh>
    <rPh sb="13" eb="15">
      <t>シホウ</t>
    </rPh>
    <rPh sb="15" eb="17">
      <t>ショシ</t>
    </rPh>
    <phoneticPr fontId="2"/>
  </si>
  <si>
    <t>サイン＆日付</t>
    <rPh sb="4" eb="6">
      <t>ヒヅケ</t>
    </rPh>
    <phoneticPr fontId="2"/>
  </si>
  <si>
    <t>会社名</t>
    <rPh sb="0" eb="3">
      <t>カイシャメイ</t>
    </rPh>
    <phoneticPr fontId="2"/>
  </si>
  <si>
    <t>役　職</t>
    <rPh sb="0" eb="1">
      <t>ヤク</t>
    </rPh>
    <rPh sb="2" eb="3">
      <t>ショク</t>
    </rPh>
    <phoneticPr fontId="2"/>
  </si>
  <si>
    <t>氏　名</t>
    <rPh sb="0" eb="1">
      <t>シ</t>
    </rPh>
    <rPh sb="2" eb="3">
      <t>メイ</t>
    </rPh>
    <phoneticPr fontId="2"/>
  </si>
  <si>
    <t>チェック
年月日</t>
    <rPh sb="5" eb="8">
      <t>ネンガッピ</t>
    </rPh>
    <phoneticPr fontId="2"/>
  </si>
  <si>
    <t xml:space="preserve"> 　　年　　月　　日</t>
    <rPh sb="3" eb="4">
      <t>ネン</t>
    </rPh>
    <rPh sb="6" eb="7">
      <t>ツキ</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</si>
</sst>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b/>
      <sz val="12"/>
      <color theme="1"/>
      <name val="ＭＳ 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b/>
      <sz val="10"/>
      <color theme="1"/>
      <name val="ＭＳ 明朝"/>
      <family val="1"/>
      <charset val="128"/>
    </font>
    <font>
      <sz val="9"/>
      <color theme="1"/>
      <name val="ＭＳ 明朝"/>
      <family val="1"/>
      <charset val="128"/>
    </font>
    <font>
      <sz val="10"/>
      <color theme="1"/>
      <name val="ＭＳ 明朝"/>
      <family val="1"/>
      <charset val="128"/>
    </font>
    <font>
      <b/>
      <sz val="11"/>
      <color theme="1"/>
      <name val="ＭＳ ゴシック"/>
      <family val="3"/>
      <charset val="128"/>
    </font>
    <font>
      <sz val="9"/>
      <color theme="1"/>
      <name val="ＭＳ Ｐゴシック"/>
      <family val="2"/>
      <charset val="128"/>
      <scheme val="minor"/>
    </font>
  </fonts>
  <fills count="3">
    <fill>
      <patternFill patternType="none"/>
    </fill>
    <fill>
      <patternFill patternType="gray125"/>
    </fill>
    <fill>
      <patternFill patternType="solid">
        <fgColor rgb="FF66FFFF"/>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7" fillId="0" borderId="4" xfId="0" applyFont="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3" fillId="0" borderId="0" xfId="0" applyFont="1" applyAlignment="1">
      <alignment horizontal="center" vertical="center"/>
    </xf>
    <xf numFmtId="0" fontId="4" fillId="2" borderId="0" xfId="0" applyFont="1" applyFill="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3" fillId="0" borderId="14" xfId="0" applyFont="1" applyBorder="1" applyProtection="1">
      <alignment vertical="center"/>
      <protection locked="0"/>
    </xf>
    <xf numFmtId="0" fontId="3" fillId="0" borderId="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lignment vertical="center"/>
    </xf>
    <xf numFmtId="0" fontId="0" fillId="0" borderId="13" xfId="0" applyBorder="1">
      <alignment vertical="center"/>
    </xf>
    <xf numFmtId="0" fontId="6" fillId="0" borderId="2" xfId="0" applyFont="1" applyBorder="1" applyAlignment="1">
      <alignment horizontal="center" vertical="center" wrapText="1" shrinkToFit="1"/>
    </xf>
    <xf numFmtId="0" fontId="9" fillId="0" borderId="15" xfId="0" applyFont="1" applyBorder="1" applyAlignment="1">
      <alignment horizontal="center" vertical="center" shrinkToFit="1"/>
    </xf>
    <xf numFmtId="0" fontId="3" fillId="0" borderId="4" xfId="0" applyFont="1" applyBorder="1" applyAlignment="1">
      <alignment horizontal="center" vertical="center" textRotation="255"/>
    </xf>
    <xf numFmtId="0" fontId="1" fillId="0" borderId="1"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47</xdr:row>
      <xdr:rowOff>66675</xdr:rowOff>
    </xdr:from>
    <xdr:to>
      <xdr:col>4</xdr:col>
      <xdr:colOff>1924050</xdr:colOff>
      <xdr:row>51</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575" y="19888200"/>
          <a:ext cx="6057900" cy="952500"/>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l"/>
          <a:r>
            <a:rPr kumimoji="1" lang="ja-JP" altLang="en-US" sz="1050" b="1">
              <a:solidFill>
                <a:srgbClr val="FF0000"/>
              </a:solidFill>
              <a:latin typeface="+mj-ea"/>
              <a:ea typeface="+mj-ea"/>
            </a:rPr>
            <a:t>「</a:t>
          </a:r>
          <a:r>
            <a:rPr kumimoji="1" lang="en-US" altLang="ja-JP" sz="1050" b="1">
              <a:solidFill>
                <a:srgbClr val="FF0000"/>
              </a:solidFill>
              <a:latin typeface="+mj-ea"/>
              <a:ea typeface="+mj-ea"/>
            </a:rPr>
            <a:t>No</a:t>
          </a:r>
          <a:r>
            <a:rPr kumimoji="1" lang="ja-JP" altLang="en-US" sz="1050" b="1">
              <a:solidFill>
                <a:srgbClr val="FF0000"/>
              </a:solidFill>
              <a:latin typeface="+mj-ea"/>
              <a:ea typeface="+mj-ea"/>
            </a:rPr>
            <a:t>」がついた項目を解決していきませんか？</a:t>
          </a:r>
          <a:endParaRPr kumimoji="1" lang="en-US" altLang="ja-JP" sz="1050" b="1">
            <a:solidFill>
              <a:srgbClr val="FF0000"/>
            </a:solidFill>
            <a:latin typeface="+mj-ea"/>
            <a:ea typeface="+mj-ea"/>
          </a:endParaRPr>
        </a:p>
        <a:p>
          <a:pPr lvl="0" algn="l"/>
          <a:r>
            <a:rPr kumimoji="1" lang="ja-JP" altLang="en-US" sz="1050" b="0">
              <a:latin typeface="+mj-ea"/>
              <a:ea typeface="+mj-ea"/>
            </a:rPr>
            <a:t>事業承継</a:t>
          </a:r>
          <a:r>
            <a:rPr kumimoji="0" lang="ja-JP" altLang="en-US" sz="1100" b="0" i="0">
              <a:solidFill>
                <a:schemeClr val="dk1"/>
              </a:solidFill>
              <a:effectLst/>
              <a:latin typeface="+mn-lt"/>
              <a:ea typeface="+mn-ea"/>
              <a:cs typeface="+mn-cs"/>
            </a:rPr>
            <a:t>の</a:t>
          </a:r>
          <a:r>
            <a:rPr lang="ja-JP" altLang="en-US" sz="1100" b="0" i="0">
              <a:solidFill>
                <a:schemeClr val="dk1"/>
              </a:solidFill>
              <a:effectLst/>
              <a:latin typeface="+mn-lt"/>
              <a:ea typeface="+mn-ea"/>
              <a:cs typeface="+mn-cs"/>
            </a:rPr>
            <a:t>課題解決の無料相談のお申込は</a:t>
          </a:r>
          <a:r>
            <a:rPr kumimoji="1" lang="ja-JP" altLang="en-US" sz="1050" b="0">
              <a:latin typeface="+mj-ea"/>
              <a:ea typeface="+mj-ea"/>
            </a:rPr>
            <a:t>下記まで</a:t>
          </a:r>
          <a:r>
            <a:rPr kumimoji="1" lang="ja-JP" altLang="ja-JP" sz="1100" b="0">
              <a:solidFill>
                <a:schemeClr val="dk1"/>
              </a:solidFill>
              <a:effectLst/>
              <a:latin typeface="+mj-ea"/>
              <a:ea typeface="+mj-ea"/>
              <a:cs typeface="+mn-cs"/>
            </a:rPr>
            <a:t>お気軽に</a:t>
          </a:r>
          <a:r>
            <a:rPr kumimoji="1" lang="ja-JP" altLang="en-US" sz="1050" b="0">
              <a:latin typeface="+mj-ea"/>
              <a:ea typeface="+mj-ea"/>
            </a:rPr>
            <a:t>ご連絡下さい。</a:t>
          </a:r>
          <a:endParaRPr kumimoji="1" lang="en-US" altLang="ja-JP" sz="1050" b="0">
            <a:latin typeface="+mj-ea"/>
            <a:ea typeface="+mj-ea"/>
          </a:endParaRPr>
        </a:p>
        <a:p>
          <a:pPr lvl="0" algn="l"/>
          <a:endParaRPr kumimoji="1" lang="en-US" altLang="ja-JP" sz="200" b="1"/>
        </a:p>
        <a:p>
          <a:pPr lvl="0" algn="l"/>
          <a:r>
            <a:rPr kumimoji="1" lang="ja-JP" altLang="en-US" sz="1100" b="1"/>
            <a:t>大阪産業創造館　経営相談室</a:t>
          </a:r>
          <a:r>
            <a:rPr kumimoji="1" lang="ja-JP" altLang="en-US" sz="1050" b="1"/>
            <a:t>　</a:t>
          </a:r>
          <a:r>
            <a:rPr kumimoji="1" lang="en-US" altLang="ja-JP" sz="1050" b="1" baseline="0"/>
            <a:t> </a:t>
          </a:r>
          <a:r>
            <a:rPr kumimoji="1" lang="en-US" altLang="ja-JP" sz="1200" b="1"/>
            <a:t>https://www.sansokan.jp/akinai/</a:t>
          </a:r>
          <a:endParaRPr kumimoji="1" lang="en-US" altLang="ja-JP" sz="1600" b="1"/>
        </a:p>
        <a:p>
          <a:pPr lvl="0" algn="l"/>
          <a:r>
            <a:rPr kumimoji="1" lang="en-US" altLang="ja-JP" sz="1100" b="0"/>
            <a:t>【</a:t>
          </a:r>
          <a:r>
            <a:rPr kumimoji="1" lang="ja-JP" altLang="en-US" sz="1100" b="0"/>
            <a:t>電話</a:t>
          </a:r>
          <a:r>
            <a:rPr kumimoji="1" lang="en-US" altLang="ja-JP" sz="1100" b="0"/>
            <a:t>】</a:t>
          </a:r>
          <a:r>
            <a:rPr kumimoji="1" lang="en-US" altLang="ja-JP" sz="1200" b="0"/>
            <a:t>06-6264-9838 </a:t>
          </a:r>
          <a:r>
            <a:rPr kumimoji="1" lang="ja-JP" altLang="en-US" sz="1000" b="0"/>
            <a:t>（</a:t>
          </a:r>
          <a:r>
            <a:rPr kumimoji="1" lang="en-US" altLang="ja-JP" sz="1000" b="0"/>
            <a:t>9:00-17:30</a:t>
          </a:r>
          <a:r>
            <a:rPr kumimoji="1" lang="ja-JP" altLang="en-US" sz="1000" b="0"/>
            <a:t>　</a:t>
          </a:r>
          <a:r>
            <a:rPr kumimoji="1" lang="en-US" altLang="ja-JP" sz="1000" b="0"/>
            <a:t>※</a:t>
          </a:r>
          <a:r>
            <a:rPr kumimoji="1" lang="ja-JP" altLang="en-US" sz="1000" b="0"/>
            <a:t>土日祝を除く）</a:t>
          </a:r>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【E</a:t>
          </a:r>
          <a:r>
            <a:rPr kumimoji="1" lang="ja-JP" altLang="en-US" sz="1100" b="0">
              <a:solidFill>
                <a:schemeClr val="dk1"/>
              </a:solidFill>
              <a:effectLst/>
              <a:latin typeface="+mn-lt"/>
              <a:ea typeface="+mn-ea"/>
              <a:cs typeface="+mn-cs"/>
            </a:rPr>
            <a:t>メール</a:t>
          </a:r>
          <a:r>
            <a:rPr kumimoji="1" lang="en-US" altLang="ja-JP" sz="1100" b="0">
              <a:solidFill>
                <a:schemeClr val="dk1"/>
              </a:solidFill>
              <a:effectLst/>
              <a:latin typeface="+mn-lt"/>
              <a:ea typeface="+mn-ea"/>
              <a:cs typeface="+mn-cs"/>
            </a:rPr>
            <a:t>】</a:t>
          </a:r>
          <a:r>
            <a:rPr kumimoji="1" lang="ja-JP" altLang="ja-JP" sz="1100" b="0" baseline="0">
              <a:solidFill>
                <a:schemeClr val="dk1"/>
              </a:solidFill>
              <a:effectLst/>
              <a:latin typeface="+mn-lt"/>
              <a:ea typeface="+mn-ea"/>
              <a:cs typeface="+mn-cs"/>
            </a:rPr>
            <a:t> </a:t>
          </a:r>
          <a:r>
            <a:rPr kumimoji="1" lang="en-US" altLang="ja-JP" sz="1200" b="0"/>
            <a:t> info-akinai@sansokan.jp</a:t>
          </a:r>
          <a:endParaRPr kumimoji="1" lang="ja-JP" altLang="en-US" sz="12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3"/>
  <sheetViews>
    <sheetView tabSelected="1" topLeftCell="A36" zoomScaleNormal="100" workbookViewId="0">
      <selection activeCell="E6" sqref="E6"/>
    </sheetView>
  </sheetViews>
  <sheetFormatPr defaultRowHeight="13.5" x14ac:dyDescent="0.15"/>
  <cols>
    <col min="1" max="2" width="4.125" style="10" customWidth="1"/>
    <col min="3" max="3" width="42.625" style="10" customWidth="1"/>
    <col min="4" max="4" width="8.625" style="13" customWidth="1"/>
    <col min="5" max="5" width="29.625" style="10" customWidth="1"/>
  </cols>
  <sheetData>
    <row r="1" spans="1:5" ht="25.5" customHeight="1" x14ac:dyDescent="0.15">
      <c r="A1" s="28" t="s">
        <v>0</v>
      </c>
      <c r="B1" s="29"/>
      <c r="C1" s="29"/>
      <c r="D1" s="29"/>
      <c r="E1" s="29"/>
    </row>
    <row r="2" spans="1:5" ht="18" customHeight="1" x14ac:dyDescent="0.15">
      <c r="A2" s="30"/>
      <c r="B2" s="31"/>
      <c r="C2" s="1" t="s">
        <v>1</v>
      </c>
      <c r="D2" s="1" t="s">
        <v>2</v>
      </c>
      <c r="E2" s="1" t="s">
        <v>3</v>
      </c>
    </row>
    <row r="3" spans="1:5" ht="36" customHeight="1" x14ac:dyDescent="0.15">
      <c r="A3" s="2">
        <v>1</v>
      </c>
      <c r="B3" s="27" t="s">
        <v>4</v>
      </c>
      <c r="C3" s="3" t="s">
        <v>5</v>
      </c>
      <c r="D3" s="14" t="s">
        <v>6</v>
      </c>
      <c r="E3" s="32" t="str">
        <f>IF(D3="Yes","具体的な行動計画を作成しましょう（交代済みの方⇒設問７へ）",IF(D3="No","年齢が６０歳を超えていれば急ぎましょう","  "))</f>
        <v xml:space="preserve">  </v>
      </c>
    </row>
    <row r="4" spans="1:5" ht="36" customHeight="1" x14ac:dyDescent="0.15">
      <c r="A4" s="4">
        <f>A3+1</f>
        <v>2</v>
      </c>
      <c r="B4" s="27"/>
      <c r="C4" s="5" t="s">
        <v>7</v>
      </c>
      <c r="D4" s="15" t="s">
        <v>6</v>
      </c>
      <c r="E4" s="33" t="str">
        <f>IF(D4="Yes","設問３～６もＹｅｓになるよう対策を進めましょう",IF(D4="No","年齢が６０歳を超えていれば急ぎましょう⇒設問７へ","  "))</f>
        <v xml:space="preserve">  </v>
      </c>
    </row>
    <row r="5" spans="1:5" ht="36" customHeight="1" x14ac:dyDescent="0.15">
      <c r="A5" s="4">
        <f t="shared" ref="A5:A41" si="0">A4+1</f>
        <v>3</v>
      </c>
      <c r="B5" s="27"/>
      <c r="C5" s="5" t="s">
        <v>8</v>
      </c>
      <c r="D5" s="15" t="s">
        <v>6</v>
      </c>
      <c r="E5" s="33" t="str">
        <f>IF(D5="Yes","設問４～６もＹｅｓになるよう、対策を進めましょう",IF(D5="No","本人に伝えるタイミングを検討しましょう⇒設問７へ","  "))</f>
        <v xml:space="preserve">  </v>
      </c>
    </row>
    <row r="6" spans="1:5" ht="36" customHeight="1" x14ac:dyDescent="0.15">
      <c r="A6" s="4">
        <f t="shared" si="0"/>
        <v>4</v>
      </c>
      <c r="B6" s="27"/>
      <c r="C6" s="5" t="s">
        <v>9</v>
      </c>
      <c r="D6" s="15" t="s">
        <v>6</v>
      </c>
      <c r="E6" s="33" t="str">
        <f>IF(D6="Yes","設問５・６もＹｅｓになるよう、対策を進めましょう",IF(D6="No","家族会議で思いを伝えよう⇒設問７へ","  "))</f>
        <v xml:space="preserve">  </v>
      </c>
    </row>
    <row r="7" spans="1:5" ht="36" customHeight="1" x14ac:dyDescent="0.15">
      <c r="A7" s="4">
        <f t="shared" si="0"/>
        <v>5</v>
      </c>
      <c r="B7" s="27"/>
      <c r="C7" s="5" t="s">
        <v>10</v>
      </c>
      <c r="D7" s="15" t="s">
        <v>6</v>
      </c>
      <c r="E7" s="33" t="str">
        <f>IF(D7="Yes","外部への公表のタイミングを考えましょう",IF(D7="No","社内への発表の仕方、タイミングを考えましょう⇒設問７へ","  "))</f>
        <v xml:space="preserve">  </v>
      </c>
    </row>
    <row r="8" spans="1:5" ht="36" customHeight="1" x14ac:dyDescent="0.15">
      <c r="A8" s="6">
        <f t="shared" si="0"/>
        <v>6</v>
      </c>
      <c r="B8" s="27"/>
      <c r="C8" s="7" t="s">
        <v>11</v>
      </c>
      <c r="D8" s="16" t="s">
        <v>6</v>
      </c>
      <c r="E8" s="33" t="str">
        <f>IF(D8="Yes","事業承継の環境は整いました！",IF(D8="No","外部関係者へのアナウンスの仕方、タイミングを考えましょう","  "))</f>
        <v xml:space="preserve">  </v>
      </c>
    </row>
    <row r="9" spans="1:5" ht="36" customHeight="1" x14ac:dyDescent="0.15">
      <c r="A9" s="2">
        <f t="shared" si="0"/>
        <v>7</v>
      </c>
      <c r="B9" s="27" t="s">
        <v>12</v>
      </c>
      <c r="C9" s="3" t="s">
        <v>13</v>
      </c>
      <c r="D9" s="17" t="s">
        <v>6</v>
      </c>
      <c r="E9" s="32" t="str">
        <f>IF(D9="Yes","社内に意識づけ共有する取り組みを進めましょう",IF(D9="No","経営理念、方向性を明確にしましょう⇒設問９に","  "))</f>
        <v xml:space="preserve">  </v>
      </c>
    </row>
    <row r="10" spans="1:5" ht="36" customHeight="1" x14ac:dyDescent="0.15">
      <c r="A10" s="4">
        <f t="shared" si="0"/>
        <v>8</v>
      </c>
      <c r="B10" s="27"/>
      <c r="C10" s="5" t="s">
        <v>14</v>
      </c>
      <c r="D10" s="15" t="s">
        <v>6</v>
      </c>
      <c r="E10" s="33" t="str">
        <f>IF(D10="Yes","折に触れ確認をしていきましょう",IF(D10="No","共有する方法、時期を検討しましょう","  "))</f>
        <v xml:space="preserve">  </v>
      </c>
    </row>
    <row r="11" spans="1:5" ht="36" customHeight="1" x14ac:dyDescent="0.15">
      <c r="A11" s="4">
        <f t="shared" si="0"/>
        <v>9</v>
      </c>
      <c r="B11" s="27"/>
      <c r="C11" s="5" t="s">
        <v>15</v>
      </c>
      <c r="D11" s="15" t="s">
        <v>6</v>
      </c>
      <c r="E11" s="33" t="str">
        <f>IF(D11="Yes","承継すべき事業です",IF(D11="No","承継の前に根本からの事業の見直しが必要かもしれません","  "))</f>
        <v xml:space="preserve">  </v>
      </c>
    </row>
    <row r="12" spans="1:5" ht="36" customHeight="1" x14ac:dyDescent="0.15">
      <c r="A12" s="4">
        <f t="shared" si="0"/>
        <v>10</v>
      </c>
      <c r="B12" s="27"/>
      <c r="C12" s="5" t="s">
        <v>16</v>
      </c>
      <c r="D12" s="15" t="s">
        <v>6</v>
      </c>
      <c r="E12" s="33" t="str">
        <f>IF(D12="Yes","課題・問題点の解決に向けて具体的行動を進めましょう",IF(D12="No","事業の現状分析から始めましょう","  "))</f>
        <v xml:space="preserve">  </v>
      </c>
    </row>
    <row r="13" spans="1:5" ht="36" customHeight="1" x14ac:dyDescent="0.15">
      <c r="A13" s="4">
        <f t="shared" si="0"/>
        <v>11</v>
      </c>
      <c r="B13" s="27"/>
      <c r="C13" s="5" t="s">
        <v>17</v>
      </c>
      <c r="D13" s="15" t="s">
        <v>6</v>
      </c>
      <c r="E13" s="33" t="str">
        <f>IF(D13="Yes","策定に後継者も巻き込みましょう",IF(D13="No","自らするか、後継者等に策定を指示するか、具体的行動を進めましょう","  "))</f>
        <v xml:space="preserve">  </v>
      </c>
    </row>
    <row r="14" spans="1:5" ht="48" customHeight="1" x14ac:dyDescent="0.15">
      <c r="A14" s="4">
        <f t="shared" si="0"/>
        <v>12</v>
      </c>
      <c r="B14" s="27"/>
      <c r="C14" s="5" t="s">
        <v>18</v>
      </c>
      <c r="D14" s="15" t="s">
        <v>6</v>
      </c>
      <c r="E14" s="33" t="str">
        <f>IF(D14="Yes","後継者への承継方法を検討しましょう",IF(D14="No","自ら行う、または後継者等に任せ、具体的行動を進めましょう","  "))</f>
        <v xml:space="preserve">  </v>
      </c>
    </row>
    <row r="15" spans="1:5" ht="36" customHeight="1" x14ac:dyDescent="0.15">
      <c r="A15" s="4">
        <f t="shared" si="0"/>
        <v>13</v>
      </c>
      <c r="B15" s="27"/>
      <c r="C15" s="5" t="s">
        <v>19</v>
      </c>
      <c r="D15" s="15" t="s">
        <v>6</v>
      </c>
      <c r="E15" s="33" t="str">
        <f>IF(D15="Yes","引継ぎは万全です",IF(D15="No","人脈は重要な承継財産です。徐々に関わらせていきましょう","  "))</f>
        <v xml:space="preserve">  </v>
      </c>
    </row>
    <row r="16" spans="1:5" ht="36" customHeight="1" x14ac:dyDescent="0.15">
      <c r="A16" s="4">
        <f t="shared" si="0"/>
        <v>14</v>
      </c>
      <c r="B16" s="27"/>
      <c r="C16" s="5" t="s">
        <v>20</v>
      </c>
      <c r="D16" s="15" t="s">
        <v>6</v>
      </c>
      <c r="E16" s="33" t="str">
        <f>IF(D16="Yes","計画的に継続しましょう",IF(D16="No","教育方針、計画を策定し、後継者にも学びを促しましょう","  "))</f>
        <v xml:space="preserve">  </v>
      </c>
    </row>
    <row r="17" spans="1:5" ht="36" customHeight="1" x14ac:dyDescent="0.15">
      <c r="A17" s="4">
        <f t="shared" si="0"/>
        <v>15</v>
      </c>
      <c r="B17" s="27"/>
      <c r="C17" s="5" t="s">
        <v>21</v>
      </c>
      <c r="D17" s="15" t="s">
        <v>6</v>
      </c>
      <c r="E17" s="33" t="str">
        <f>IF(D17="Yes","計画通り進めるようサポートしましょう",IF(D17="No","まずは計画を策定し、後継者に意識させましょう","  "))</f>
        <v xml:space="preserve">  </v>
      </c>
    </row>
    <row r="18" spans="1:5" ht="36" customHeight="1" x14ac:dyDescent="0.15">
      <c r="A18" s="4">
        <f t="shared" si="0"/>
        <v>16</v>
      </c>
      <c r="B18" s="27"/>
      <c r="C18" s="5" t="s">
        <v>22</v>
      </c>
      <c r="D18" s="15" t="s">
        <v>6</v>
      </c>
      <c r="E18" s="33" t="str">
        <f>IF(D18="Yes","承継後の役割分担を明確・共有化しましょう",IF(D18="No","後継者の補佐役について意見交換しておきましょう","  "))</f>
        <v xml:space="preserve">  </v>
      </c>
    </row>
    <row r="19" spans="1:5" ht="36" customHeight="1" x14ac:dyDescent="0.15">
      <c r="A19" s="4">
        <f t="shared" si="0"/>
        <v>17</v>
      </c>
      <c r="B19" s="27"/>
      <c r="C19" s="5" t="s">
        <v>23</v>
      </c>
      <c r="D19" s="15" t="s">
        <v>6</v>
      </c>
      <c r="E19" s="33" t="str">
        <f>IF(D19="Yes","後継者への引継ぎを意識しましょう",IF(D19="No","自分の人脈の棚卸し、引継いでもらいたい人を探しましょう","  "))</f>
        <v xml:space="preserve">  </v>
      </c>
    </row>
    <row r="20" spans="1:5" ht="36" customHeight="1" x14ac:dyDescent="0.15">
      <c r="A20" s="4">
        <f t="shared" si="0"/>
        <v>18</v>
      </c>
      <c r="B20" s="27"/>
      <c r="C20" s="8" t="s">
        <v>24</v>
      </c>
      <c r="D20" s="15" t="s">
        <v>6</v>
      </c>
      <c r="E20" s="33" t="str">
        <f>IF(D20="Yes","後継者へ思いを伝えていれば万全です",IF(D20="No","後継者と意見交換して構想を練りましょう⇒設問20に","  "))</f>
        <v xml:space="preserve">  </v>
      </c>
    </row>
    <row r="21" spans="1:5" ht="36" customHeight="1" x14ac:dyDescent="0.15">
      <c r="A21" s="4">
        <f t="shared" si="0"/>
        <v>19</v>
      </c>
      <c r="B21" s="27"/>
      <c r="C21" s="8" t="s">
        <v>25</v>
      </c>
      <c r="D21" s="15" t="s">
        <v>6</v>
      </c>
      <c r="E21" s="33" t="str">
        <f>IF(D21="Yes","後継者の考えも共有できていたら万全です",IF(D21="No","後継者との意見交換を欠かしてはいけません","  "))</f>
        <v xml:space="preserve">  </v>
      </c>
    </row>
    <row r="22" spans="1:5" ht="36" customHeight="1" x14ac:dyDescent="0.15">
      <c r="A22" s="4">
        <f t="shared" si="0"/>
        <v>20</v>
      </c>
      <c r="B22" s="27"/>
      <c r="C22" s="5" t="s">
        <v>26</v>
      </c>
      <c r="D22" s="15" t="s">
        <v>6</v>
      </c>
      <c r="E22" s="33" t="str">
        <f>IF(D22="Yes","後継者へ思いを伝え、共有化しましょう",IF(D22="No","後継者と意見交換して方針を決定しましょう","  "))</f>
        <v xml:space="preserve">  </v>
      </c>
    </row>
    <row r="23" spans="1:5" ht="36" customHeight="1" x14ac:dyDescent="0.15">
      <c r="A23" s="6">
        <f t="shared" si="0"/>
        <v>21</v>
      </c>
      <c r="B23" s="27"/>
      <c r="C23" s="7" t="s">
        <v>27</v>
      </c>
      <c r="D23" s="18" t="s">
        <v>6</v>
      </c>
      <c r="E23" s="33" t="str">
        <f>IF(D23="Yes","今後は法令変更などに気を配りましょう！",IF(D23="No","早急に見直しに取り組みましょう","  "))</f>
        <v xml:space="preserve">  </v>
      </c>
    </row>
    <row r="24" spans="1:5" ht="18" customHeight="1" x14ac:dyDescent="0.15">
      <c r="A24" s="30"/>
      <c r="B24" s="31"/>
      <c r="C24" s="1" t="s">
        <v>1</v>
      </c>
      <c r="D24" s="1" t="s">
        <v>2</v>
      </c>
      <c r="E24" s="9" t="s">
        <v>3</v>
      </c>
    </row>
    <row r="25" spans="1:5" ht="36" customHeight="1" x14ac:dyDescent="0.15">
      <c r="A25" s="2">
        <f>A23+1</f>
        <v>22</v>
      </c>
      <c r="B25" s="27" t="s">
        <v>28</v>
      </c>
      <c r="C25" s="3" t="s">
        <v>29</v>
      </c>
      <c r="D25" s="17" t="s">
        <v>6</v>
      </c>
      <c r="E25" s="32" t="str">
        <f>IF(D25="Yes","将来も分散しないようにしましょう",IF(D25="No","買取交渉を検討しましょう","  "))</f>
        <v xml:space="preserve">  </v>
      </c>
    </row>
    <row r="26" spans="1:5" ht="36" customHeight="1" x14ac:dyDescent="0.15">
      <c r="A26" s="4">
        <f t="shared" si="0"/>
        <v>23</v>
      </c>
      <c r="B26" s="27"/>
      <c r="C26" s="5" t="s">
        <v>30</v>
      </c>
      <c r="D26" s="15" t="s">
        <v>6</v>
      </c>
      <c r="E26" s="33" t="str">
        <f>IF(D26="Yes","万全です",IF(D26="No","自分の代で買い取っておきましょう","  "))</f>
        <v xml:space="preserve">  </v>
      </c>
    </row>
    <row r="27" spans="1:5" ht="36" customHeight="1" x14ac:dyDescent="0.15">
      <c r="A27" s="4">
        <f t="shared" si="0"/>
        <v>24</v>
      </c>
      <c r="B27" s="27"/>
      <c r="C27" s="5" t="s">
        <v>31</v>
      </c>
      <c r="D27" s="15" t="s">
        <v>6</v>
      </c>
      <c r="E27" s="33" t="str">
        <f>IF(D27="Yes","（相続の）法的根拠も確認しておきましょう",IF(D27="No","後継者に法律に基づいた権利を確保できるようしてあげましょう","  "))</f>
        <v xml:space="preserve">  </v>
      </c>
    </row>
    <row r="28" spans="1:5" ht="36" customHeight="1" x14ac:dyDescent="0.15">
      <c r="A28" s="4">
        <f t="shared" si="0"/>
        <v>25</v>
      </c>
      <c r="B28" s="27"/>
      <c r="C28" s="5" t="s">
        <v>32</v>
      </c>
      <c r="D28" s="15" t="s">
        <v>6</v>
      </c>
      <c r="E28" s="33" t="str">
        <f>IF(D28="Yes","万全です。それを継続してください",IF(D28="No","分散したら後継者をはじめ後の世代が困ります","  "))</f>
        <v xml:space="preserve">  </v>
      </c>
    </row>
    <row r="29" spans="1:5" ht="36" customHeight="1" x14ac:dyDescent="0.15">
      <c r="A29" s="4">
        <f t="shared" si="0"/>
        <v>26</v>
      </c>
      <c r="B29" s="27"/>
      <c r="C29" s="5" t="s">
        <v>33</v>
      </c>
      <c r="D29" s="15" t="s">
        <v>6</v>
      </c>
      <c r="E29" s="33" t="str">
        <f>IF(D29="Yes","よい取り組みです",IF(D29="No","ぜひ意見交換し、すり合わせてください","  "))</f>
        <v xml:space="preserve">  </v>
      </c>
    </row>
    <row r="30" spans="1:5" ht="36" customHeight="1" x14ac:dyDescent="0.15">
      <c r="A30" s="6">
        <f t="shared" si="0"/>
        <v>27</v>
      </c>
      <c r="B30" s="27"/>
      <c r="C30" s="7" t="s">
        <v>34</v>
      </c>
      <c r="D30" s="16" t="s">
        <v>6</v>
      </c>
      <c r="E30" s="33" t="str">
        <f>IF(D30="Yes","後継者が安心して経営できます",IF(D30="No","後継者が経営する上で重要なことです。早急に伝えてください","  "))</f>
        <v xml:space="preserve">  </v>
      </c>
    </row>
    <row r="31" spans="1:5" ht="36" customHeight="1" x14ac:dyDescent="0.15">
      <c r="A31" s="2">
        <f t="shared" si="0"/>
        <v>28</v>
      </c>
      <c r="B31" s="20" t="s">
        <v>35</v>
      </c>
      <c r="C31" s="3" t="s">
        <v>36</v>
      </c>
      <c r="D31" s="17" t="s">
        <v>6</v>
      </c>
      <c r="E31" s="32" t="str">
        <f>IF(D31="Yes","今後も続けましょう",IF(D31="No","決算が確定したら行うことをルールにしましょう","  "))</f>
        <v xml:space="preserve">  </v>
      </c>
    </row>
    <row r="32" spans="1:5" ht="36" customHeight="1" x14ac:dyDescent="0.15">
      <c r="A32" s="4">
        <f t="shared" si="0"/>
        <v>29</v>
      </c>
      <c r="B32" s="21"/>
      <c r="C32" s="5" t="s">
        <v>37</v>
      </c>
      <c r="D32" s="15" t="s">
        <v>6</v>
      </c>
      <c r="E32" s="33" t="str">
        <f>IF(D32="Yes","承継がスムーズにいく課題のひとつがクリアしています",IF(D32="No","解消する方策を専門家を交えて検討しましょう","  "))</f>
        <v xml:space="preserve">  </v>
      </c>
    </row>
    <row r="33" spans="1:5" ht="36" customHeight="1" x14ac:dyDescent="0.15">
      <c r="A33" s="4">
        <f t="shared" si="0"/>
        <v>30</v>
      </c>
      <c r="B33" s="21"/>
      <c r="C33" s="5" t="s">
        <v>38</v>
      </c>
      <c r="D33" s="15" t="s">
        <v>6</v>
      </c>
      <c r="E33" s="33" t="str">
        <f>IF(D33="Yes","承継がスムーズにいく課題のひとつがクリアしています",IF(D33="No","会社との貸借も相続財産です。計画的に対策を進めましょう","  "))</f>
        <v xml:space="preserve">  </v>
      </c>
    </row>
    <row r="34" spans="1:5" ht="36" customHeight="1" x14ac:dyDescent="0.15">
      <c r="A34" s="4">
        <f t="shared" si="0"/>
        <v>31</v>
      </c>
      <c r="B34" s="21"/>
      <c r="C34" s="5" t="s">
        <v>39</v>
      </c>
      <c r="D34" s="15" t="s">
        <v>6</v>
      </c>
      <c r="E34" s="33" t="str">
        <f>IF(D34="Yes","承継がスムーズにいく課題のひとつがクリアしています",IF(D34="No","債務保証も相続財産です。後継者のために記録をしておきましょう  ","  "))</f>
        <v xml:space="preserve">  </v>
      </c>
    </row>
    <row r="35" spans="1:5" ht="36" customHeight="1" x14ac:dyDescent="0.15">
      <c r="A35" s="4">
        <f t="shared" si="0"/>
        <v>32</v>
      </c>
      <c r="B35" s="21"/>
      <c r="C35" s="5" t="s">
        <v>40</v>
      </c>
      <c r="D35" s="15" t="s">
        <v>6</v>
      </c>
      <c r="E35" s="33" t="str">
        <f>IF(D35="Yes","相続がスムーズにいく条件が整っています",IF(D35="No","会社・個人財産とも、すべての財産を整理しておきましょう ","  "))</f>
        <v xml:space="preserve">  </v>
      </c>
    </row>
    <row r="36" spans="1:5" ht="36" customHeight="1" x14ac:dyDescent="0.15">
      <c r="A36" s="4">
        <f>A35+1</f>
        <v>33</v>
      </c>
      <c r="B36" s="21"/>
      <c r="C36" s="5" t="s">
        <v>41</v>
      </c>
      <c r="D36" s="15" t="s">
        <v>6</v>
      </c>
      <c r="E36" s="33" t="str">
        <f>IF(D36="Yes","承継がスムーズにいく条件が整っています",IF(D36="No","納税のため事業継続ができないことも。計画的に対策を進めましょう"," "))</f>
        <v xml:space="preserve"> </v>
      </c>
    </row>
    <row r="37" spans="1:5" ht="36" customHeight="1" x14ac:dyDescent="0.15">
      <c r="A37" s="4">
        <f t="shared" si="0"/>
        <v>34</v>
      </c>
      <c r="B37" s="21"/>
      <c r="C37" s="5" t="s">
        <v>42</v>
      </c>
      <c r="D37" s="15" t="s">
        <v>6</v>
      </c>
      <c r="E37" s="33" t="str">
        <f>IF(D37="Yes","株式が分散する贈与にならないよう注意してください",IF(D37="No","専門家と相談を。税対策と将来の経営権確保のバランスを意識して対策を進めましょう  "," "))</f>
        <v xml:space="preserve"> </v>
      </c>
    </row>
    <row r="38" spans="1:5" ht="36" customHeight="1" x14ac:dyDescent="0.15">
      <c r="A38" s="4">
        <f t="shared" si="0"/>
        <v>35</v>
      </c>
      <c r="B38" s="21"/>
      <c r="C38" s="5" t="s">
        <v>43</v>
      </c>
      <c r="D38" s="15" t="s">
        <v>6</v>
      </c>
      <c r="E38" s="33" t="str">
        <f>IF(D38="Yes","毎年見直しを進めていきましょう",IF(D38="No","将来の「争続」回避に向けて是非作成をお勧めします⇒設問36へ  "," "))</f>
        <v xml:space="preserve"> </v>
      </c>
    </row>
    <row r="39" spans="1:5" ht="36" customHeight="1" x14ac:dyDescent="0.15">
      <c r="A39" s="4">
        <f t="shared" si="0"/>
        <v>36</v>
      </c>
      <c r="B39" s="21"/>
      <c r="C39" s="5" t="s">
        <v>44</v>
      </c>
      <c r="D39" s="15" t="s">
        <v>6</v>
      </c>
      <c r="E39" s="33" t="str">
        <f>IF(D39="Yes","公正証書遺言であればより完璧です",IF(D39="No","ぜひ毎年決まったときに見直すことをお勧めします  "," "))</f>
        <v xml:space="preserve"> </v>
      </c>
    </row>
    <row r="40" spans="1:5" ht="36" customHeight="1" x14ac:dyDescent="0.15">
      <c r="A40" s="4">
        <f t="shared" si="0"/>
        <v>37</v>
      </c>
      <c r="B40" s="21"/>
      <c r="C40" s="5" t="s">
        <v>45</v>
      </c>
      <c r="D40" s="15" t="s">
        <v>6</v>
      </c>
      <c r="E40" s="33" t="str">
        <f>IF(D40="Yes","税法改正の動向に注意しましょう",IF(D40="No","税理士のアドバイスやセミナーを受け、知識を持っておきましょう  "," "))</f>
        <v xml:space="preserve"> </v>
      </c>
    </row>
    <row r="41" spans="1:5" ht="36" customHeight="1" x14ac:dyDescent="0.15">
      <c r="A41" s="6">
        <f t="shared" si="0"/>
        <v>38</v>
      </c>
      <c r="B41" s="22"/>
      <c r="C41" s="7" t="s">
        <v>46</v>
      </c>
      <c r="D41" s="18" t="s">
        <v>6</v>
      </c>
      <c r="E41" s="34" t="str">
        <f>IF(D41="Yes","承継の方針をしっかり持ちつつ、フル活用しましょう",IF(D41="No","信頼でき波長のあう専門家を探しましょう","  "))</f>
        <v xml:space="preserve">  </v>
      </c>
    </row>
    <row r="42" spans="1:5" ht="5.25" customHeight="1" x14ac:dyDescent="0.15">
      <c r="D42" s="11"/>
    </row>
    <row r="43" spans="1:5" ht="18" customHeight="1" x14ac:dyDescent="0.15">
      <c r="A43" s="12" t="s">
        <v>47</v>
      </c>
      <c r="D43" s="11"/>
    </row>
    <row r="44" spans="1:5" ht="24" customHeight="1" x14ac:dyDescent="0.15">
      <c r="A44" s="23" t="s">
        <v>48</v>
      </c>
      <c r="B44" s="24"/>
      <c r="C44" s="19"/>
      <c r="D44" s="11"/>
    </row>
    <row r="45" spans="1:5" ht="24" customHeight="1" x14ac:dyDescent="0.15">
      <c r="A45" s="23" t="s">
        <v>49</v>
      </c>
      <c r="B45" s="24"/>
      <c r="C45" s="19"/>
    </row>
    <row r="46" spans="1:5" ht="24" customHeight="1" x14ac:dyDescent="0.15">
      <c r="A46" s="23" t="s">
        <v>50</v>
      </c>
      <c r="B46" s="24"/>
      <c r="C46" s="19"/>
    </row>
    <row r="47" spans="1:5" ht="24" customHeight="1" x14ac:dyDescent="0.15">
      <c r="A47" s="25" t="s">
        <v>51</v>
      </c>
      <c r="B47" s="26"/>
      <c r="C47" s="19" t="s">
        <v>52</v>
      </c>
    </row>
    <row r="48" spans="1:5" ht="18" customHeight="1" x14ac:dyDescent="0.15">
      <c r="A48" s="13"/>
    </row>
    <row r="49" ht="18" customHeight="1" x14ac:dyDescent="0.15"/>
    <row r="50" ht="18" customHeight="1" x14ac:dyDescent="0.15"/>
    <row r="51" ht="18" customHeight="1" x14ac:dyDescent="0.15"/>
    <row r="52" ht="18" customHeight="1" x14ac:dyDescent="0.15"/>
    <row r="53" ht="18" customHeight="1" x14ac:dyDescent="0.15"/>
  </sheetData>
  <sheetProtection algorithmName="SHA-512" hashValue="0NZsOO2ve9GXdZNpXist22yk3WhRrWsW6Wp3M7oEA77oRRD17DSSocvLOTcDGTSBiU6DuOq/MK8re8jWY8Lw1g==" saltValue="4EDdnyWMyk9PznLTj2lSNg==" spinCount="100000" sheet="1" objects="1" scenarios="1" selectLockedCells="1"/>
  <mergeCells count="11">
    <mergeCell ref="B25:B30"/>
    <mergeCell ref="A1:E1"/>
    <mergeCell ref="A2:B2"/>
    <mergeCell ref="B3:B8"/>
    <mergeCell ref="B9:B23"/>
    <mergeCell ref="A24:B24"/>
    <mergeCell ref="B31:B41"/>
    <mergeCell ref="A44:B44"/>
    <mergeCell ref="A45:B45"/>
    <mergeCell ref="A46:B46"/>
    <mergeCell ref="A47:B47"/>
  </mergeCells>
  <phoneticPr fontId="2"/>
  <dataValidations count="1">
    <dataValidation type="list" allowBlank="1" showInputMessage="1" showErrorMessage="1" sqref="D25:D41 D3:D23" xr:uid="{00000000-0002-0000-0000-000000000000}">
      <formula1>"　　,Yes,No"</formula1>
    </dataValidation>
  </dataValidations>
  <printOptions horizontalCentered="1"/>
  <pageMargins left="0.59055118110236227" right="0.59055118110236227" top="0.47244094488188981" bottom="0.47244094488188981" header="0.31496062992125984" footer="0.27559055118110237"/>
  <pageSetup paperSize="9" orientation="portrait" r:id="rId1"/>
  <headerFooter>
    <oddFooter>&amp;L※本資料の無断改変・商用利用を禁じます &amp;C&amp;P
&amp;R&amp;8Copyright　大阪産業創造館事業承継プロジェクト&amp;11　</oddFooter>
  </headerFooter>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親族承継・経営者用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荒井 祐己子</cp:lastModifiedBy>
  <cp:lastPrinted>2024-06-28T06:53:31Z</cp:lastPrinted>
  <dcterms:created xsi:type="dcterms:W3CDTF">2016-12-14T05:21:35Z</dcterms:created>
  <dcterms:modified xsi:type="dcterms:W3CDTF">2024-06-28T07:05:27Z</dcterms:modified>
</cp:coreProperties>
</file>