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P:\●事業承継PRJ\●WEB\Web原稿\2024年7月リニューアル\"/>
    </mc:Choice>
  </mc:AlternateContent>
  <xr:revisionPtr revIDLastSave="0" documentId="13_ncr:1_{C0EA9A67-E1B5-4910-895D-623C0B43BE63}" xr6:coauthVersionLast="47" xr6:coauthVersionMax="47" xr10:uidLastSave="{00000000-0000-0000-0000-000000000000}"/>
  <bookViews>
    <workbookView xWindow="35895" yWindow="330" windowWidth="21600" windowHeight="15240" xr2:uid="{00000000-000D-0000-FFFF-FFFF00000000}"/>
  </bookViews>
  <sheets>
    <sheet name="社員承継・経営者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E40" i="1" l="1"/>
  <c r="E38" i="1"/>
  <c r="E37" i="1"/>
  <c r="E36" i="1"/>
  <c r="E34" i="1"/>
  <c r="E33" i="1"/>
  <c r="E32" i="1"/>
  <c r="E31" i="1"/>
  <c r="E30" i="1"/>
  <c r="E29" i="1"/>
  <c r="E27" i="1"/>
  <c r="E26" i="1"/>
  <c r="E25" i="1"/>
  <c r="E24" i="1"/>
  <c r="E22" i="1"/>
  <c r="E20" i="1"/>
  <c r="E19" i="1"/>
  <c r="E16" i="1"/>
  <c r="E15" i="1"/>
  <c r="E14" i="1"/>
  <c r="E13" i="1"/>
  <c r="E12" i="1"/>
  <c r="E11" i="1"/>
  <c r="E10" i="1"/>
  <c r="E9" i="1"/>
  <c r="E8" i="1"/>
  <c r="E7" i="1"/>
  <c r="E6" i="1"/>
  <c r="E5" i="1"/>
  <c r="E4" i="1"/>
  <c r="E3" i="1"/>
  <c r="E35" i="1"/>
  <c r="E28" i="1"/>
  <c r="E21" i="1"/>
  <c r="E18" i="1"/>
  <c r="E17" i="1"/>
  <c r="A4" i="1"/>
  <c r="A5" i="1" s="1"/>
  <c r="A6" i="1" s="1"/>
  <c r="A7" i="1" s="1"/>
  <c r="A8" i="1" s="1"/>
  <c r="A9" i="1" s="1"/>
  <c r="A10" i="1" s="1"/>
  <c r="A11" i="1" s="1"/>
  <c r="A12" i="1" s="1"/>
  <c r="A13" i="1" s="1"/>
  <c r="A14" i="1" s="1"/>
  <c r="A15" i="1" s="1"/>
  <c r="A16" i="1" s="1"/>
  <c r="A17" i="1" s="1"/>
  <c r="A18" i="1" s="1"/>
  <c r="A19" i="1" s="1"/>
  <c r="A20" i="1" s="1"/>
  <c r="A21" i="1" s="1"/>
  <c r="A22" i="1" s="1"/>
  <c r="A24"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<sst xmlns="http://schemas.openxmlformats.org/spreadsheetml/2006/main" count="90" uniqueCount="52">
  <si>
    <t>社内承継を円滑に進めるためのチェックシート（経営者・譲る側対象）</t>
    <rPh sb="0" eb="2">
      <t>シャナイ</t>
    </rPh>
    <rPh sb="2" eb="4">
      <t>ショウケイ</t>
    </rPh>
    <rPh sb="5" eb="7">
      <t>エンカツ</t>
    </rPh>
    <rPh sb="8" eb="9">
      <t>スス</t>
    </rPh>
    <rPh sb="22" eb="25">
      <t>ケイエイシャ</t>
    </rPh>
    <rPh sb="26" eb="27">
      <t>ユズ</t>
    </rPh>
    <rPh sb="28" eb="29">
      <t>ガワ</t>
    </rPh>
    <rPh sb="29" eb="31">
      <t>タイショウ</t>
    </rPh>
    <phoneticPr fontId="2"/>
  </si>
  <si>
    <t>Check項目</t>
    <rPh sb="5" eb="7">
      <t>コウモク</t>
    </rPh>
    <phoneticPr fontId="2"/>
  </si>
  <si>
    <t>Check</t>
    <phoneticPr fontId="2"/>
  </si>
  <si>
    <t>評価＆対策</t>
    <rPh sb="0" eb="2">
      <t>ヒョウカ</t>
    </rPh>
    <rPh sb="3" eb="5">
      <t>タイサク</t>
    </rPh>
    <phoneticPr fontId="2"/>
  </si>
  <si>
    <t>後継者の決定</t>
    <rPh sb="0" eb="3">
      <t>コウケイシャ</t>
    </rPh>
    <rPh sb="4" eb="6">
      <t>ケッテイ</t>
    </rPh>
    <phoneticPr fontId="2"/>
  </si>
  <si>
    <t>社長交代の時期を決めているor希望時期がある（既に交代済み）</t>
    <rPh sb="0" eb="2">
      <t>シャチョウ</t>
    </rPh>
    <rPh sb="2" eb="4">
      <t>コウタイ</t>
    </rPh>
    <rPh sb="5" eb="7">
      <t>ジキ</t>
    </rPh>
    <rPh sb="8" eb="9">
      <t>キ</t>
    </rPh>
    <rPh sb="15" eb="17">
      <t>キボウ</t>
    </rPh>
    <rPh sb="17" eb="19">
      <t>ジキ</t>
    </rPh>
    <rPh sb="23" eb="24">
      <t>スデ</t>
    </rPh>
    <rPh sb="25" eb="27">
      <t>コウタイ</t>
    </rPh>
    <rPh sb="27" eb="28">
      <t>ズ</t>
    </rPh>
    <phoneticPr fontId="2"/>
  </si>
  <si>
    <t>　　</t>
  </si>
  <si>
    <t>後継（予定）者を決めている</t>
    <rPh sb="0" eb="2">
      <t>コウケイ</t>
    </rPh>
    <rPh sb="3" eb="5">
      <t>ヨテイ</t>
    </rPh>
    <rPh sb="6" eb="7">
      <t>シャ</t>
    </rPh>
    <rPh sb="8" eb="9">
      <t>キ</t>
    </rPh>
    <phoneticPr fontId="2"/>
  </si>
  <si>
    <t>後継（予定）者に伝え了解を得た</t>
    <rPh sb="0" eb="2">
      <t>コウケイ</t>
    </rPh>
    <rPh sb="3" eb="5">
      <t>ヨテイ</t>
    </rPh>
    <rPh sb="6" eb="7">
      <t>シャ</t>
    </rPh>
    <rPh sb="8" eb="9">
      <t>ツタ</t>
    </rPh>
    <rPh sb="10" eb="12">
      <t>リョウカイ</t>
    </rPh>
    <rPh sb="13" eb="14">
      <t>エ</t>
    </rPh>
    <phoneticPr fontId="2"/>
  </si>
  <si>
    <t>家族は了承している</t>
    <rPh sb="0" eb="2">
      <t>カゾク</t>
    </rPh>
    <rPh sb="3" eb="5">
      <t>リョウショウ</t>
    </rPh>
    <phoneticPr fontId="2"/>
  </si>
  <si>
    <t>社内に公表した</t>
    <rPh sb="0" eb="2">
      <t>シャナイ</t>
    </rPh>
    <rPh sb="3" eb="5">
      <t>コウヒョウ</t>
    </rPh>
    <phoneticPr fontId="2"/>
  </si>
  <si>
    <t>銀行、取引先等の主なステークホルダー（関係者）にアナウンスした</t>
    <rPh sb="0" eb="2">
      <t>ギンコウ</t>
    </rPh>
    <rPh sb="3" eb="5">
      <t>トリヒキ</t>
    </rPh>
    <rPh sb="5" eb="6">
      <t>サキ</t>
    </rPh>
    <rPh sb="6" eb="7">
      <t>トウ</t>
    </rPh>
    <rPh sb="8" eb="9">
      <t>オモ</t>
    </rPh>
    <rPh sb="19" eb="22">
      <t>カンケイシャ</t>
    </rPh>
    <phoneticPr fontId="2"/>
  </si>
  <si>
    <t>経営の承継</t>
    <rPh sb="0" eb="2">
      <t>ケイエイ</t>
    </rPh>
    <rPh sb="3" eb="5">
      <t>ショウケイ</t>
    </rPh>
    <phoneticPr fontId="2"/>
  </si>
  <si>
    <t>経営理念・方向性は明確である</t>
    <rPh sb="0" eb="2">
      <t>ケイエイ</t>
    </rPh>
    <rPh sb="2" eb="4">
      <t>リネン</t>
    </rPh>
    <rPh sb="5" eb="8">
      <t>ホウコウセイ</t>
    </rPh>
    <rPh sb="9" eb="11">
      <t>メイカク</t>
    </rPh>
    <phoneticPr fontId="2"/>
  </si>
  <si>
    <t>経営理念・方向性を社内で共有している</t>
    <rPh sb="0" eb="2">
      <t>ケイエイ</t>
    </rPh>
    <rPh sb="2" eb="4">
      <t>リネン</t>
    </rPh>
    <rPh sb="5" eb="8">
      <t>ホウコウセイ</t>
    </rPh>
    <rPh sb="9" eb="11">
      <t>シャナイ</t>
    </rPh>
    <rPh sb="12" eb="14">
      <t>キョウユウ</t>
    </rPh>
    <phoneticPr fontId="2"/>
  </si>
  <si>
    <t>事業の将来性に不安はない</t>
    <rPh sb="0" eb="2">
      <t>ジギョウ</t>
    </rPh>
    <rPh sb="3" eb="6">
      <t>ショウライセイ</t>
    </rPh>
    <rPh sb="7" eb="9">
      <t>フアン</t>
    </rPh>
    <phoneticPr fontId="2"/>
  </si>
  <si>
    <t>事業の課題・問題点は整理できている</t>
    <rPh sb="0" eb="2">
      <t>ジギョウ</t>
    </rPh>
    <rPh sb="3" eb="5">
      <t>カダイ</t>
    </rPh>
    <rPh sb="6" eb="9">
      <t>モンダイテン</t>
    </rPh>
    <rPh sb="10" eb="12">
      <t>セイリ</t>
    </rPh>
    <phoneticPr fontId="2"/>
  </si>
  <si>
    <t>毎期、経営計画を策定している</t>
    <rPh sb="0" eb="2">
      <t>マイキ</t>
    </rPh>
    <rPh sb="3" eb="5">
      <t>ケイエイ</t>
    </rPh>
    <rPh sb="5" eb="7">
      <t>ケイカク</t>
    </rPh>
    <rPh sb="8" eb="10">
      <t>サクテイ</t>
    </rPh>
    <phoneticPr fontId="2"/>
  </si>
  <si>
    <r>
      <t xml:space="preserve">経営のソフト資産の整理ができている
</t>
    </r>
    <r>
      <rPr>
        <sz val="9"/>
        <color theme="1"/>
        <rFont val="ＭＳ 明朝"/>
        <family val="1"/>
        <charset val="128"/>
      </rPr>
      <t>（営業秘密、特許等の知的資産、技術の優位性、人脈、許認可事項　等）</t>
    </r>
    <rPh sb="0" eb="2">
      <t>ケイエイ</t>
    </rPh>
    <rPh sb="6" eb="8">
      <t>シサン</t>
    </rPh>
    <rPh sb="9" eb="11">
      <t>セイリ</t>
    </rPh>
    <rPh sb="19" eb="21">
      <t>エイギョウ</t>
    </rPh>
    <rPh sb="21" eb="23">
      <t>ヒミツ</t>
    </rPh>
    <rPh sb="24" eb="26">
      <t>トッキョ</t>
    </rPh>
    <rPh sb="26" eb="27">
      <t>トウ</t>
    </rPh>
    <rPh sb="28" eb="30">
      <t>チテキ</t>
    </rPh>
    <rPh sb="30" eb="32">
      <t>シサン</t>
    </rPh>
    <rPh sb="33" eb="35">
      <t>ギジュツ</t>
    </rPh>
    <rPh sb="36" eb="39">
      <t>ユウイセイ</t>
    </rPh>
    <rPh sb="40" eb="42">
      <t>ジンミャク</t>
    </rPh>
    <rPh sb="43" eb="46">
      <t>キョニンカ</t>
    </rPh>
    <rPh sb="46" eb="48">
      <t>ジコウ</t>
    </rPh>
    <rPh sb="49" eb="50">
      <t>トウ</t>
    </rPh>
    <phoneticPr fontId="2"/>
  </si>
  <si>
    <t>取引先・銀行等の接触に後継者を同伴している</t>
    <rPh sb="0" eb="2">
      <t>トリヒキ</t>
    </rPh>
    <rPh sb="2" eb="3">
      <t>サキ</t>
    </rPh>
    <rPh sb="4" eb="6">
      <t>ギンコウ</t>
    </rPh>
    <rPh sb="6" eb="7">
      <t>トウ</t>
    </rPh>
    <rPh sb="8" eb="10">
      <t>セッショク</t>
    </rPh>
    <rPh sb="11" eb="14">
      <t>コウケイシャ</t>
    </rPh>
    <rPh sb="15" eb="17">
      <t>ドウハン</t>
    </rPh>
    <phoneticPr fontId="2"/>
  </si>
  <si>
    <t>後継者の教育を意識して行っている</t>
    <rPh sb="0" eb="3">
      <t>コウケイシャ</t>
    </rPh>
    <rPh sb="4" eb="6">
      <t>キョウイク</t>
    </rPh>
    <rPh sb="7" eb="9">
      <t>イシキ</t>
    </rPh>
    <rPh sb="11" eb="12">
      <t>オコナ</t>
    </rPh>
    <phoneticPr fontId="2"/>
  </si>
  <si>
    <t>承継後、後継者をサポートしてくれる信頼できる補佐役がいる</t>
    <rPh sb="0" eb="2">
      <t>ショウケイ</t>
    </rPh>
    <rPh sb="2" eb="3">
      <t>ゴ</t>
    </rPh>
    <rPh sb="3" eb="4">
      <t>ノチノチ</t>
    </rPh>
    <rPh sb="4" eb="7">
      <t>コウケイシャ</t>
    </rPh>
    <rPh sb="17" eb="19">
      <t>シンライ</t>
    </rPh>
    <rPh sb="22" eb="25">
      <t>ホサヤク</t>
    </rPh>
    <phoneticPr fontId="2"/>
  </si>
  <si>
    <t>後継者に引き継ぐことができる外部相談役がいる</t>
    <rPh sb="0" eb="3">
      <t>コウケイシャ</t>
    </rPh>
    <rPh sb="4" eb="5">
      <t>ヒ</t>
    </rPh>
    <rPh sb="6" eb="7">
      <t>ツ</t>
    </rPh>
    <rPh sb="14" eb="16">
      <t>ガイブ</t>
    </rPh>
    <rPh sb="16" eb="19">
      <t>ソウダンヤク</t>
    </rPh>
    <phoneticPr fontId="2"/>
  </si>
  <si>
    <t>後継後の自分の処遇も含めた社内体制の構想を持っている</t>
    <rPh sb="0" eb="2">
      <t>コウケイ</t>
    </rPh>
    <rPh sb="2" eb="3">
      <t>ゴ</t>
    </rPh>
    <rPh sb="4" eb="6">
      <t>ジブン</t>
    </rPh>
    <rPh sb="7" eb="9">
      <t>ショグウ</t>
    </rPh>
    <rPh sb="10" eb="11">
      <t>フク</t>
    </rPh>
    <rPh sb="13" eb="15">
      <t>シャナイ</t>
    </rPh>
    <rPh sb="15" eb="17">
      <t>タイセイ</t>
    </rPh>
    <rPh sb="18" eb="20">
      <t>コウソウ</t>
    </rPh>
    <rPh sb="21" eb="22">
      <t>モ</t>
    </rPh>
    <phoneticPr fontId="2"/>
  </si>
  <si>
    <t>承継後の社内体制の構想を後継者に伝えている</t>
    <rPh sb="0" eb="2">
      <t>ショウケイ</t>
    </rPh>
    <rPh sb="2" eb="3">
      <t>ゴ</t>
    </rPh>
    <rPh sb="4" eb="6">
      <t>シャナイ</t>
    </rPh>
    <rPh sb="6" eb="8">
      <t>タイセイ</t>
    </rPh>
    <rPh sb="9" eb="11">
      <t>コウソウ</t>
    </rPh>
    <rPh sb="12" eb="15">
      <t>コウケイシャ</t>
    </rPh>
    <rPh sb="16" eb="17">
      <t>ツタ</t>
    </rPh>
    <phoneticPr fontId="2"/>
  </si>
  <si>
    <t>後継者を支える体制を意識した人員配置を行っている</t>
    <rPh sb="0" eb="3">
      <t>コウケイシャ</t>
    </rPh>
    <rPh sb="4" eb="5">
      <t>ササ</t>
    </rPh>
    <rPh sb="7" eb="9">
      <t>タイセイ</t>
    </rPh>
    <rPh sb="10" eb="12">
      <t>イシキ</t>
    </rPh>
    <rPh sb="14" eb="16">
      <t>ジンイン</t>
    </rPh>
    <rPh sb="16" eb="18">
      <t>ハイチ</t>
    </rPh>
    <rPh sb="19" eb="20">
      <t>オコナ</t>
    </rPh>
    <phoneticPr fontId="2"/>
  </si>
  <si>
    <t>社内規則を最近見直したor問題はない</t>
    <rPh sb="0" eb="2">
      <t>シャナイ</t>
    </rPh>
    <rPh sb="2" eb="4">
      <t>キソク</t>
    </rPh>
    <rPh sb="5" eb="7">
      <t>サイキン</t>
    </rPh>
    <rPh sb="7" eb="9">
      <t>ミナオ</t>
    </rPh>
    <rPh sb="13" eb="15">
      <t>モンダイ</t>
    </rPh>
    <phoneticPr fontId="2"/>
  </si>
  <si>
    <t>経営権の承継</t>
    <rPh sb="0" eb="2">
      <t>ケイエイ</t>
    </rPh>
    <rPh sb="2" eb="3">
      <t>ケン</t>
    </rPh>
    <rPh sb="4" eb="6">
      <t>ショウケイ</t>
    </rPh>
    <phoneticPr fontId="2"/>
  </si>
  <si>
    <t>自分の家系が将来とも経営には係わらない</t>
    <rPh sb="0" eb="2">
      <t>ジブン</t>
    </rPh>
    <rPh sb="3" eb="5">
      <t>カケイ</t>
    </rPh>
    <rPh sb="6" eb="8">
      <t>ショウライ</t>
    </rPh>
    <rPh sb="10" eb="12">
      <t>ケイエイ</t>
    </rPh>
    <rPh sb="14" eb="15">
      <t>カカワ</t>
    </rPh>
    <phoneticPr fontId="2"/>
  </si>
  <si>
    <t>自社株をどのようにするかの方針が定まっている</t>
    <rPh sb="0" eb="3">
      <t>ジシャカブ</t>
    </rPh>
    <rPh sb="13" eb="15">
      <t>ホウシン</t>
    </rPh>
    <rPh sb="16" eb="17">
      <t>サダ</t>
    </rPh>
    <phoneticPr fontId="2"/>
  </si>
  <si>
    <t>自社株は分散していない</t>
    <rPh sb="0" eb="3">
      <t>ジシャカブ</t>
    </rPh>
    <rPh sb="4" eb="6">
      <t>ブンサン</t>
    </rPh>
    <phoneticPr fontId="2"/>
  </si>
  <si>
    <t>後継者が知らない株主はいない</t>
    <rPh sb="0" eb="3">
      <t>コウケイシャ</t>
    </rPh>
    <rPh sb="4" eb="5">
      <t>シ</t>
    </rPh>
    <rPh sb="8" eb="10">
      <t>カブヌシ</t>
    </rPh>
    <phoneticPr fontId="2"/>
  </si>
  <si>
    <t>社長交代後の自分の処遇、経営実権の在り方について後継者とすり合わせている</t>
    <rPh sb="0" eb="2">
      <t>シャチョウ</t>
    </rPh>
    <rPh sb="2" eb="4">
      <t>コウタイ</t>
    </rPh>
    <rPh sb="4" eb="5">
      <t>ゴ</t>
    </rPh>
    <rPh sb="6" eb="8">
      <t>ジブン</t>
    </rPh>
    <rPh sb="9" eb="11">
      <t>ショグウ</t>
    </rPh>
    <rPh sb="12" eb="14">
      <t>ケイエイ</t>
    </rPh>
    <rPh sb="14" eb="16">
      <t>ジッケン</t>
    </rPh>
    <rPh sb="17" eb="18">
      <t>ア</t>
    </rPh>
    <rPh sb="19" eb="20">
      <t>カタ</t>
    </rPh>
    <rPh sb="24" eb="27">
      <t>コウケイシャ</t>
    </rPh>
    <rPh sb="30" eb="31">
      <t>ア</t>
    </rPh>
    <phoneticPr fontId="2"/>
  </si>
  <si>
    <t>財産の承継</t>
    <rPh sb="0" eb="2">
      <t>ザイサン</t>
    </rPh>
    <rPh sb="3" eb="5">
      <t>ショウケイ</t>
    </rPh>
    <phoneticPr fontId="2"/>
  </si>
  <si>
    <t>自社株の価額を毎年算定している（してもらっている）</t>
    <rPh sb="0" eb="3">
      <t>ジシャカブ</t>
    </rPh>
    <rPh sb="4" eb="6">
      <t>カガク</t>
    </rPh>
    <rPh sb="7" eb="9">
      <t>マイトシ</t>
    </rPh>
    <rPh sb="9" eb="11">
      <t>サンテイ</t>
    </rPh>
    <phoneticPr fontId="2"/>
  </si>
  <si>
    <t>個人資産を事業に供（会社に貸与）していない</t>
    <rPh sb="0" eb="2">
      <t>コジン</t>
    </rPh>
    <rPh sb="2" eb="4">
      <t>シサン</t>
    </rPh>
    <rPh sb="5" eb="7">
      <t>ジギョウ</t>
    </rPh>
    <rPh sb="8" eb="9">
      <t>キョウ</t>
    </rPh>
    <rPh sb="10" eb="12">
      <t>カイシャ</t>
    </rPh>
    <rPh sb="13" eb="15">
      <t>タイヨ</t>
    </rPh>
    <phoneticPr fontId="2"/>
  </si>
  <si>
    <t>会社(法人）との間に金銭の貸借はない</t>
    <rPh sb="0" eb="2">
      <t>カイシャ</t>
    </rPh>
    <rPh sb="3" eb="5">
      <t>ホウジン</t>
    </rPh>
    <rPh sb="8" eb="9">
      <t>アイダ</t>
    </rPh>
    <rPh sb="10" eb="12">
      <t>キンセン</t>
    </rPh>
    <rPh sb="13" eb="15">
      <t>タイシャク</t>
    </rPh>
    <phoneticPr fontId="2"/>
  </si>
  <si>
    <t>銀行保証、その他債務保証の状況が整理されている</t>
    <rPh sb="0" eb="2">
      <t>ギンコウ</t>
    </rPh>
    <rPh sb="2" eb="4">
      <t>ホショウ</t>
    </rPh>
    <rPh sb="7" eb="8">
      <t>タ</t>
    </rPh>
    <rPh sb="8" eb="10">
      <t>サイム</t>
    </rPh>
    <rPh sb="10" eb="12">
      <t>ホショウ</t>
    </rPh>
    <rPh sb="13" eb="15">
      <t>ジョウキョウ</t>
    </rPh>
    <rPh sb="16" eb="18">
      <t>セイリ</t>
    </rPh>
    <phoneticPr fontId="2"/>
  </si>
  <si>
    <t>全ての相続財産の整理ができている</t>
    <rPh sb="0" eb="1">
      <t>スベ</t>
    </rPh>
    <rPh sb="3" eb="5">
      <t>ソウゾク</t>
    </rPh>
    <rPh sb="5" eb="7">
      <t>ザイサン</t>
    </rPh>
    <rPh sb="8" eb="10">
      <t>セイリ</t>
    </rPh>
    <phoneticPr fontId="2"/>
  </si>
  <si>
    <t>相続税の納税準備は万全だ</t>
    <rPh sb="0" eb="3">
      <t>ソウゾクゼイ</t>
    </rPh>
    <rPh sb="4" eb="6">
      <t>ノウゼイ</t>
    </rPh>
    <rPh sb="6" eb="8">
      <t>ジュンビ</t>
    </rPh>
    <rPh sb="9" eb="11">
      <t>バンゼン</t>
    </rPh>
    <phoneticPr fontId="2"/>
  </si>
  <si>
    <t>遺言書を作成している（するつもりである）</t>
    <rPh sb="0" eb="3">
      <t>ユイゴンショ</t>
    </rPh>
    <rPh sb="4" eb="6">
      <t>サクセイ</t>
    </rPh>
    <phoneticPr fontId="2"/>
  </si>
  <si>
    <t>遺言書を毎年見直している</t>
    <rPh sb="0" eb="3">
      <t>ユイゴンショ</t>
    </rPh>
    <rPh sb="4" eb="6">
      <t>マイトシ</t>
    </rPh>
    <rPh sb="6" eb="8">
      <t>ミナオ</t>
    </rPh>
    <phoneticPr fontId="2"/>
  </si>
  <si>
    <t>贈与税、相続税の仕組みは理解している</t>
    <rPh sb="0" eb="3">
      <t>ゾウヨゼイ</t>
    </rPh>
    <rPh sb="4" eb="7">
      <t>ソウゾクゼイ</t>
    </rPh>
    <rPh sb="8" eb="10">
      <t>シク</t>
    </rPh>
    <rPh sb="12" eb="14">
      <t>リカイ</t>
    </rPh>
    <phoneticPr fontId="2"/>
  </si>
  <si>
    <t>信頼できる税理士、弁護士、司法書士がいる</t>
    <rPh sb="0" eb="2">
      <t>シンライ</t>
    </rPh>
    <rPh sb="5" eb="8">
      <t>ゼイリシ</t>
    </rPh>
    <rPh sb="9" eb="12">
      <t>ベンゴシ</t>
    </rPh>
    <rPh sb="13" eb="15">
      <t>シホウ</t>
    </rPh>
    <rPh sb="15" eb="17">
      <t>ショシ</t>
    </rPh>
    <phoneticPr fontId="2"/>
  </si>
  <si>
    <t>会社名</t>
    <rPh sb="0" eb="3">
      <t>カイシャメイ</t>
    </rPh>
    <phoneticPr fontId="2"/>
  </si>
  <si>
    <t>役　職</t>
    <rPh sb="0" eb="1">
      <t>ヤク</t>
    </rPh>
    <rPh sb="2" eb="3">
      <t>ショク</t>
    </rPh>
    <phoneticPr fontId="2"/>
  </si>
  <si>
    <t>氏　名</t>
    <rPh sb="0" eb="1">
      <t>シ</t>
    </rPh>
    <rPh sb="2" eb="3">
      <t>メイ</t>
    </rPh>
    <phoneticPr fontId="2"/>
  </si>
  <si>
    <t>今回の承継は次々世代に創業家が経営するためのワンポイントで、後継者も納得している</t>
    <rPh sb="0" eb="2">
      <t>コンカイ</t>
    </rPh>
    <rPh sb="3" eb="5">
      <t>ショウケイ</t>
    </rPh>
    <rPh sb="6" eb="8">
      <t>ジジ</t>
    </rPh>
    <rPh sb="8" eb="10">
      <t>セダイ</t>
    </rPh>
    <rPh sb="11" eb="13">
      <t>ソウギョウ</t>
    </rPh>
    <rPh sb="13" eb="14">
      <t>ケ</t>
    </rPh>
    <rPh sb="15" eb="17">
      <t>ケイエイ</t>
    </rPh>
    <rPh sb="30" eb="33">
      <t>コウケイシャ</t>
    </rPh>
    <rPh sb="34" eb="36">
      <t>ナットク</t>
    </rPh>
    <phoneticPr fontId="2"/>
  </si>
  <si>
    <t>後継者は株式を買い取る意向を示している</t>
    <rPh sb="0" eb="3">
      <t>コウケイシャ</t>
    </rPh>
    <rPh sb="4" eb="6">
      <t>カブシキ</t>
    </rPh>
    <rPh sb="7" eb="8">
      <t>カ</t>
    </rPh>
    <rPh sb="9" eb="10">
      <t>ト</t>
    </rPh>
    <rPh sb="11" eb="13">
      <t>イコウ</t>
    </rPh>
    <rPh sb="14" eb="15">
      <t>シメ</t>
    </rPh>
    <phoneticPr fontId="2"/>
  </si>
  <si>
    <t>　　</t>
    <phoneticPr fontId="2"/>
  </si>
  <si>
    <t>チェック
年月日</t>
    <rPh sb="5" eb="8">
      <t>ネンガッピ</t>
    </rPh>
    <phoneticPr fontId="2"/>
  </si>
  <si>
    <t xml:space="preserve">  　　年　　月　　日</t>
    <rPh sb="4" eb="5">
      <t>ネン</t>
    </rPh>
    <rPh sb="7" eb="8">
      <t>ツキ</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</si>
</sst>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b/>
      <sz val="12"/>
      <color theme="1"/>
      <name val="ＭＳ 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b/>
      <sz val="10"/>
      <color theme="1"/>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2"/>
      <charset val="128"/>
      <scheme val="minor"/>
    </font>
  </fonts>
  <fills count="3">
    <fill>
      <patternFill patternType="none"/>
    </fill>
    <fill>
      <patternFill patternType="gray125"/>
    </fill>
    <fill>
      <patternFill patternType="solid">
        <fgColor rgb="FF66FFFF"/>
        <bgColor indexed="64"/>
      </patternFill>
    </fill>
  </fills>
  <borders count="14">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s>
  <cellStyleXfs count="1">
    <xf numFmtId="0" fontId="0" fillId="0" borderId="0">
      <alignment vertical="center"/>
    </xf>
  </cellStyleXfs>
  <cellXfs count="40">
    <xf numFmtId="0" fontId="0" fillId="0" borderId="0" xfId="0">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vertical="center" wrapText="1"/>
    </xf>
    <xf numFmtId="0" fontId="5" fillId="0" borderId="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wrapText="1"/>
    </xf>
    <xf numFmtId="0" fontId="5" fillId="0" borderId="7" xfId="0" applyFont="1" applyBorder="1" applyAlignment="1">
      <alignment vertical="center" wrapText="1"/>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7"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vertical="center" wrapText="1"/>
    </xf>
    <xf numFmtId="0" fontId="5" fillId="0" borderId="8" xfId="0" applyFont="1" applyBorder="1" applyAlignment="1">
      <alignment vertical="center" wrapText="1"/>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3" fillId="0" borderId="12" xfId="0" applyFont="1" applyBorder="1" applyProtection="1">
      <alignment vertical="center"/>
      <protection locked="0"/>
    </xf>
    <xf numFmtId="0" fontId="6" fillId="0" borderId="0" xfId="0" applyFont="1" applyAlignment="1">
      <alignment horizontal="center" vertical="center"/>
    </xf>
    <xf numFmtId="0" fontId="6" fillId="0" borderId="0" xfId="0" applyFont="1" applyAlignment="1">
      <alignment horizontal="left"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6" fillId="0" borderId="2" xfId="0" applyFont="1" applyBorder="1" applyAlignment="1">
      <alignment horizontal="center" vertical="center" wrapText="1" shrinkToFit="1"/>
    </xf>
    <xf numFmtId="0" fontId="8" fillId="0" borderId="13" xfId="0" applyFont="1" applyBorder="1" applyAlignment="1">
      <alignment horizontal="center" vertical="center" shrinkToFit="1"/>
    </xf>
    <xf numFmtId="0" fontId="3" fillId="0" borderId="6" xfId="0" applyFont="1" applyBorder="1" applyAlignment="1">
      <alignment horizontal="center" vertical="center" textRotation="255"/>
    </xf>
    <xf numFmtId="0" fontId="0" fillId="0" borderId="10" xfId="0" applyBorder="1" applyAlignment="1">
      <alignment horizontal="center" vertical="center"/>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1" fillId="0" borderId="1"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45</xdr:row>
      <xdr:rowOff>104776</xdr:rowOff>
    </xdr:from>
    <xdr:to>
      <xdr:col>4</xdr:col>
      <xdr:colOff>2009775</xdr:colOff>
      <xdr:row>49</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19326226"/>
          <a:ext cx="6124575" cy="103822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lgn="l"/>
          <a:r>
            <a:rPr kumimoji="1" lang="ja-JP" altLang="en-US" sz="1050" b="1">
              <a:solidFill>
                <a:srgbClr val="FF0000"/>
              </a:solidFill>
              <a:latin typeface="+mj-ea"/>
              <a:ea typeface="+mj-ea"/>
            </a:rPr>
            <a:t>「</a:t>
          </a:r>
          <a:r>
            <a:rPr kumimoji="1" lang="en-US" altLang="ja-JP" sz="1050" b="1">
              <a:solidFill>
                <a:srgbClr val="FF0000"/>
              </a:solidFill>
              <a:latin typeface="+mj-ea"/>
              <a:ea typeface="+mj-ea"/>
            </a:rPr>
            <a:t>No</a:t>
          </a:r>
          <a:r>
            <a:rPr kumimoji="1" lang="ja-JP" altLang="en-US" sz="1050" b="1">
              <a:solidFill>
                <a:srgbClr val="FF0000"/>
              </a:solidFill>
              <a:latin typeface="+mj-ea"/>
              <a:ea typeface="+mj-ea"/>
            </a:rPr>
            <a:t>」がついた項目を解決していきませんか？</a:t>
          </a:r>
          <a:endParaRPr kumimoji="1" lang="en-US" altLang="ja-JP" sz="1050" b="1">
            <a:solidFill>
              <a:srgbClr val="FF0000"/>
            </a:solidFill>
            <a:latin typeface="+mj-ea"/>
            <a:ea typeface="+mj-ea"/>
          </a:endParaRPr>
        </a:p>
        <a:p>
          <a:pPr lvl="0" algn="l"/>
          <a:r>
            <a:rPr kumimoji="1" lang="ja-JP" altLang="en-US" sz="1050" b="0">
              <a:latin typeface="+mj-ea"/>
              <a:ea typeface="+mj-ea"/>
            </a:rPr>
            <a:t>事業承継の課題解決の無料相談のお申込は下記までお気軽にご連絡ください。</a:t>
          </a:r>
          <a:endParaRPr kumimoji="1" lang="en-US" altLang="ja-JP" sz="1050" b="0">
            <a:latin typeface="+mj-ea"/>
            <a:ea typeface="+mj-ea"/>
          </a:endParaRPr>
        </a:p>
        <a:p>
          <a:pPr lvl="0" algn="l"/>
          <a:endParaRPr kumimoji="1" lang="en-US" altLang="ja-JP" sz="200" b="1"/>
        </a:p>
        <a:p>
          <a:pPr lvl="0" algn="l"/>
          <a:r>
            <a:rPr kumimoji="1" lang="ja-JP" altLang="en-US" sz="1200" b="1"/>
            <a:t>大阪産業創造館　経営相談室</a:t>
          </a:r>
          <a:r>
            <a:rPr kumimoji="1" lang="ja-JP" altLang="en-US" sz="1100" b="1"/>
            <a:t>　</a:t>
          </a:r>
          <a:r>
            <a:rPr kumimoji="1" lang="en-US" altLang="ja-JP" sz="1100" b="1" baseline="0"/>
            <a:t>  </a:t>
          </a:r>
          <a:r>
            <a:rPr kumimoji="1" lang="en-US" altLang="ja-JP" sz="1400" b="1"/>
            <a:t>https://www.sansokan.jp/akinai/</a:t>
          </a:r>
          <a:endParaRPr kumimoji="1" lang="en-US" altLang="ja-JP" sz="1800" b="1"/>
        </a:p>
        <a:p>
          <a:pPr lvl="0" algn="l"/>
          <a:r>
            <a:rPr kumimoji="1" lang="en-US" altLang="ja-JP" sz="1100" b="0"/>
            <a:t>【</a:t>
          </a:r>
          <a:r>
            <a:rPr kumimoji="1" lang="ja-JP" altLang="en-US" sz="1100" b="0"/>
            <a:t>電話</a:t>
          </a:r>
          <a:r>
            <a:rPr kumimoji="1" lang="en-US" altLang="ja-JP" sz="1100" b="0"/>
            <a:t>】</a:t>
          </a:r>
          <a:r>
            <a:rPr kumimoji="1" lang="en-US" altLang="ja-JP" sz="1200" b="0"/>
            <a:t>06-6264-9838 </a:t>
          </a:r>
          <a:r>
            <a:rPr kumimoji="1" lang="ja-JP" altLang="en-US" sz="1000" b="0"/>
            <a:t>（</a:t>
          </a:r>
          <a:r>
            <a:rPr kumimoji="1" lang="en-US" altLang="ja-JP" sz="1000" b="0"/>
            <a:t>9:00-17:30 ※</a:t>
          </a:r>
          <a:r>
            <a:rPr kumimoji="1" lang="ja-JP" altLang="en-US" sz="1000" b="0"/>
            <a:t>土日祝を除く）</a:t>
          </a:r>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【E</a:t>
          </a:r>
          <a:r>
            <a:rPr kumimoji="1" lang="ja-JP" altLang="en-US" sz="1100" b="0">
              <a:solidFill>
                <a:schemeClr val="dk1"/>
              </a:solidFill>
              <a:effectLst/>
              <a:latin typeface="+mn-lt"/>
              <a:ea typeface="+mn-ea"/>
              <a:cs typeface="+mn-cs"/>
            </a:rPr>
            <a:t>メール</a:t>
          </a:r>
          <a:r>
            <a:rPr kumimoji="1" lang="en-US" altLang="ja-JP" sz="1100" b="0">
              <a:solidFill>
                <a:schemeClr val="dk1"/>
              </a:solidFill>
              <a:effectLst/>
              <a:latin typeface="+mn-lt"/>
              <a:ea typeface="+mn-ea"/>
              <a:cs typeface="+mn-cs"/>
            </a:rPr>
            <a:t>】</a:t>
          </a:r>
          <a:r>
            <a:rPr kumimoji="1" lang="ja-JP" altLang="ja-JP" sz="1100" b="0" baseline="0">
              <a:solidFill>
                <a:schemeClr val="dk1"/>
              </a:solidFill>
              <a:effectLst/>
              <a:latin typeface="+mn-lt"/>
              <a:ea typeface="+mn-ea"/>
              <a:cs typeface="+mn-cs"/>
            </a:rPr>
            <a:t> </a:t>
          </a:r>
          <a:r>
            <a:rPr kumimoji="1" lang="en-US" altLang="ja-JP" sz="1200" b="0"/>
            <a:t> info-akinai@sansokan.jp</a:t>
          </a:r>
          <a:endParaRPr kumimoji="1" lang="ja-JP" altLang="en-US" sz="12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2"/>
  <sheetViews>
    <sheetView tabSelected="1" view="pageLayout" topLeftCell="A36" zoomScaleNormal="100" workbookViewId="0">
      <selection activeCell="C45" sqref="C45"/>
    </sheetView>
  </sheetViews>
  <sheetFormatPr defaultRowHeight="13.5" x14ac:dyDescent="0.15"/>
  <cols>
    <col min="1" max="2" width="4.125" style="15" customWidth="1"/>
    <col min="3" max="3" width="42.625" style="15" customWidth="1"/>
    <col min="4" max="4" width="8.625" style="17" customWidth="1"/>
    <col min="5" max="5" width="29.625" style="15" customWidth="1"/>
  </cols>
  <sheetData>
    <row r="1" spans="1:5" ht="25.5" customHeight="1" x14ac:dyDescent="0.15">
      <c r="A1" s="35" t="s">
        <v>0</v>
      </c>
      <c r="B1" s="36"/>
      <c r="C1" s="36"/>
      <c r="D1" s="36"/>
      <c r="E1" s="36"/>
    </row>
    <row r="2" spans="1:5" ht="18" customHeight="1" x14ac:dyDescent="0.15">
      <c r="A2" s="37"/>
      <c r="B2" s="38"/>
      <c r="C2" s="1" t="s">
        <v>1</v>
      </c>
      <c r="D2" s="1" t="s">
        <v>2</v>
      </c>
      <c r="E2" s="1" t="s">
        <v>3</v>
      </c>
    </row>
    <row r="3" spans="1:5" ht="36" customHeight="1" x14ac:dyDescent="0.15">
      <c r="A3" s="2">
        <v>1</v>
      </c>
      <c r="B3" s="39" t="s">
        <v>4</v>
      </c>
      <c r="C3" s="3" t="s">
        <v>5</v>
      </c>
      <c r="D3" s="18" t="s">
        <v>49</v>
      </c>
      <c r="E3" s="4" t="str">
        <f>IF(D3="Yes","具体的な行動計画の作成を進めましょう（交代済みの方⇒設問７へ）",IF(D3="No","年齢が６０歳を超えていれば急ぎましょう","  "))</f>
        <v xml:space="preserve">  </v>
      </c>
    </row>
    <row r="4" spans="1:5" ht="36" customHeight="1" x14ac:dyDescent="0.15">
      <c r="A4" s="5">
        <f>A3+1</f>
        <v>2</v>
      </c>
      <c r="B4" s="39"/>
      <c r="C4" s="6" t="s">
        <v>7</v>
      </c>
      <c r="D4" s="19" t="s">
        <v>6</v>
      </c>
      <c r="E4" s="7" t="str">
        <f>IF(D4="Yes","設問３以降もＹｅｓになるように進めていきましょう",IF(D4="No","年齢が６０歳を超えていれば急ぎましょう⇒設問７へ","  "))</f>
        <v xml:space="preserve">  </v>
      </c>
    </row>
    <row r="5" spans="1:5" ht="36" customHeight="1" x14ac:dyDescent="0.15">
      <c r="A5" s="5">
        <f t="shared" ref="A5:A40" si="0">A4+1</f>
        <v>3</v>
      </c>
      <c r="B5" s="39"/>
      <c r="C5" s="6" t="s">
        <v>8</v>
      </c>
      <c r="D5" s="19" t="s">
        <v>6</v>
      </c>
      <c r="E5" s="7" t="str">
        <f>IF(D5="Yes","設問４以降もＹｅｓになるように進めていきましょう",IF(D5="No","本人に伝えるタイミングを検討しましょう⇒設問７へ","  "))</f>
        <v xml:space="preserve">  </v>
      </c>
    </row>
    <row r="6" spans="1:5" ht="36" customHeight="1" x14ac:dyDescent="0.15">
      <c r="A6" s="5">
        <f t="shared" si="0"/>
        <v>4</v>
      </c>
      <c r="B6" s="39"/>
      <c r="C6" s="6" t="s">
        <v>9</v>
      </c>
      <c r="D6" s="19" t="s">
        <v>6</v>
      </c>
      <c r="E6" s="7" t="str">
        <f>IF(D6="Yes","設問5以降もＹｅｓになるように進めていきましょう",IF(D6="No","家族の思いへの配慮が必要です⇒設問７へ","  "))</f>
        <v xml:space="preserve">  </v>
      </c>
    </row>
    <row r="7" spans="1:5" ht="36" customHeight="1" x14ac:dyDescent="0.15">
      <c r="A7" s="5">
        <f t="shared" si="0"/>
        <v>5</v>
      </c>
      <c r="B7" s="39"/>
      <c r="C7" s="6" t="s">
        <v>10</v>
      </c>
      <c r="D7" s="19" t="s">
        <v>6</v>
      </c>
      <c r="E7" s="7" t="str">
        <f>IF(D7="Yes","社内の理解を得て、後継者が動きやすくなるよう、サポートしましょう",IF(D7="No","社内への発表の仕方、タイミングを考えましょう⇒設問７へ","  "))</f>
        <v xml:space="preserve">  </v>
      </c>
    </row>
    <row r="8" spans="1:5" ht="36" customHeight="1" x14ac:dyDescent="0.15">
      <c r="A8" s="8">
        <f t="shared" si="0"/>
        <v>6</v>
      </c>
      <c r="B8" s="39"/>
      <c r="C8" s="9" t="s">
        <v>11</v>
      </c>
      <c r="D8" s="20" t="s">
        <v>6</v>
      </c>
      <c r="E8" s="7" t="str">
        <f>IF(D8="Yes","ステークホルダーの理解を深め、後継者と良い関係が築けるようサポートしましょう",IF(D8="No","アナウンスの仕方、タイミングを考えましょう","  "))</f>
        <v xml:space="preserve">  </v>
      </c>
    </row>
    <row r="9" spans="1:5" ht="36" customHeight="1" x14ac:dyDescent="0.15">
      <c r="A9" s="2">
        <f t="shared" si="0"/>
        <v>7</v>
      </c>
      <c r="B9" s="39" t="s">
        <v>12</v>
      </c>
      <c r="C9" s="3" t="s">
        <v>13</v>
      </c>
      <c r="D9" s="21" t="s">
        <v>6</v>
      </c>
      <c r="E9" s="4" t="str">
        <f>IF(D9="Yes","設問８もＹｅｓになるよう社内に浸透する取り組みを進めましょう",IF(D9="No","経営理念、方向性を明確にしましょう⇒設問９に","  "))</f>
        <v xml:space="preserve">  </v>
      </c>
    </row>
    <row r="10" spans="1:5" ht="36" customHeight="1" x14ac:dyDescent="0.15">
      <c r="A10" s="5">
        <f t="shared" si="0"/>
        <v>8</v>
      </c>
      <c r="B10" s="39"/>
      <c r="C10" s="6" t="s">
        <v>14</v>
      </c>
      <c r="D10" s="19" t="s">
        <v>6</v>
      </c>
      <c r="E10" s="7" t="str">
        <f>IF(D10="Yes","折に触れ確認を続けましょう",IF(D10="No","共有する方法、時期を検討しましょう","  "))</f>
        <v xml:space="preserve">  </v>
      </c>
    </row>
    <row r="11" spans="1:5" ht="36" customHeight="1" x14ac:dyDescent="0.15">
      <c r="A11" s="5">
        <f t="shared" si="0"/>
        <v>9</v>
      </c>
      <c r="B11" s="39"/>
      <c r="C11" s="6" t="s">
        <v>15</v>
      </c>
      <c r="D11" s="19" t="s">
        <v>6</v>
      </c>
      <c r="E11" s="7" t="str">
        <f>IF(D11="Yes","承継すべき事業です",IF(D11="No","将来性に不安があると後継問題が振り出しに戻るリスクがあります。事業の見直しを行いましょう","  "))</f>
        <v xml:space="preserve">  </v>
      </c>
    </row>
    <row r="12" spans="1:5" ht="36" customHeight="1" x14ac:dyDescent="0.15">
      <c r="A12" s="5">
        <f t="shared" si="0"/>
        <v>10</v>
      </c>
      <c r="B12" s="39"/>
      <c r="C12" s="6" t="s">
        <v>16</v>
      </c>
      <c r="D12" s="19" t="s">
        <v>6</v>
      </c>
      <c r="E12" s="7" t="str">
        <f>IF(D12="Yes","課題・問題点の解決に向けて具体的行動を進めましょう",IF(D12="No","事業の現状分析から始めましょう","  "))</f>
        <v xml:space="preserve">  </v>
      </c>
    </row>
    <row r="13" spans="1:5" ht="36" customHeight="1" x14ac:dyDescent="0.15">
      <c r="A13" s="5">
        <f t="shared" si="0"/>
        <v>11</v>
      </c>
      <c r="B13" s="39"/>
      <c r="C13" s="6" t="s">
        <v>17</v>
      </c>
      <c r="D13" s="19" t="s">
        <v>6</v>
      </c>
      <c r="E13" s="7" t="str">
        <f>IF(D13="Yes","策定に後継者も巻き込みましょう",IF(D13="No","自らするか、後継者等に作成を任せるか、具体的行動を起こしましょう","  "))</f>
        <v xml:space="preserve">  </v>
      </c>
    </row>
    <row r="14" spans="1:5" ht="48" customHeight="1" x14ac:dyDescent="0.15">
      <c r="A14" s="5">
        <f t="shared" si="0"/>
        <v>12</v>
      </c>
      <c r="B14" s="39"/>
      <c r="C14" s="6" t="s">
        <v>18</v>
      </c>
      <c r="D14" s="19" t="s">
        <v>6</v>
      </c>
      <c r="E14" s="7" t="str">
        <f>IF(D14="Yes","後継者への承継方法を検討しましょう",IF(D14="No","自ら行うか、後継者等に整理を任せるか、具体的行動に移しましょう","  "))</f>
        <v xml:space="preserve">  </v>
      </c>
    </row>
    <row r="15" spans="1:5" ht="36" customHeight="1" x14ac:dyDescent="0.15">
      <c r="A15" s="5">
        <f t="shared" si="0"/>
        <v>13</v>
      </c>
      <c r="B15" s="39"/>
      <c r="C15" s="6" t="s">
        <v>19</v>
      </c>
      <c r="D15" s="19" t="s">
        <v>6</v>
      </c>
      <c r="E15" s="7" t="str">
        <f>IF(D15="Yes","引継ぎは万全です",IF(D15="No","人脈は重要な承継財産です。徐々に関わらせていきましょう","  "))</f>
        <v xml:space="preserve">  </v>
      </c>
    </row>
    <row r="16" spans="1:5" ht="36" customHeight="1" x14ac:dyDescent="0.15">
      <c r="A16" s="5">
        <f t="shared" si="0"/>
        <v>14</v>
      </c>
      <c r="B16" s="39"/>
      <c r="C16" s="6" t="s">
        <v>20</v>
      </c>
      <c r="D16" s="19" t="s">
        <v>6</v>
      </c>
      <c r="E16" s="7" t="str">
        <f>IF(D16="Yes","計画的に継続しましょう",IF(D16="No","教育方針、計画を策定し、後継者にも意識させましょう","  "))</f>
        <v xml:space="preserve">  </v>
      </c>
    </row>
    <row r="17" spans="1:5" ht="36" customHeight="1" x14ac:dyDescent="0.15">
      <c r="A17" s="5">
        <f t="shared" si="0"/>
        <v>15</v>
      </c>
      <c r="B17" s="39"/>
      <c r="C17" s="6" t="s">
        <v>21</v>
      </c>
      <c r="D17" s="19" t="s">
        <v>6</v>
      </c>
      <c r="E17" s="7" t="str">
        <f>IF(D17="Yes","承継後の役割分担を明確・共有化しましょう",IF(D17="No","後継者の補佐役について意見交換しておきましょう","  "))</f>
        <v xml:space="preserve">  </v>
      </c>
    </row>
    <row r="18" spans="1:5" ht="36" customHeight="1" x14ac:dyDescent="0.15">
      <c r="A18" s="5">
        <f t="shared" si="0"/>
        <v>16</v>
      </c>
      <c r="B18" s="39"/>
      <c r="C18" s="6" t="s">
        <v>22</v>
      </c>
      <c r="D18" s="19" t="s">
        <v>6</v>
      </c>
      <c r="E18" s="7" t="str">
        <f>IF(D18="Yes","後継者への引継ぎを意識しましょう",IF(D18="No","自分の人脈の棚卸し、引継いでもらいたい人を探しましょう","  "))</f>
        <v xml:space="preserve">  </v>
      </c>
    </row>
    <row r="19" spans="1:5" ht="36" customHeight="1" x14ac:dyDescent="0.15">
      <c r="A19" s="5">
        <f t="shared" si="0"/>
        <v>17</v>
      </c>
      <c r="B19" s="39"/>
      <c r="C19" s="10" t="s">
        <v>23</v>
      </c>
      <c r="D19" s="19" t="s">
        <v>6</v>
      </c>
      <c r="E19" s="7" t="str">
        <f>IF(D19="Yes","後継者へ思いを伝えていれば万全です",IF(D19="No","後継者と意見交換して構想を練りましょう⇒設問１９に","  "))</f>
        <v xml:space="preserve">  </v>
      </c>
    </row>
    <row r="20" spans="1:5" ht="36" customHeight="1" x14ac:dyDescent="0.15">
      <c r="A20" s="5">
        <f t="shared" si="0"/>
        <v>18</v>
      </c>
      <c r="B20" s="39"/>
      <c r="C20" s="10" t="s">
        <v>24</v>
      </c>
      <c r="D20" s="19" t="s">
        <v>6</v>
      </c>
      <c r="E20" s="7" t="str">
        <f>IF(D20="Yes","後継者の考えも共有できていたら万全です",IF(D20="No","後継者との意見交換を欠かしてはいけません","  "))</f>
        <v xml:space="preserve">  </v>
      </c>
    </row>
    <row r="21" spans="1:5" ht="36" customHeight="1" x14ac:dyDescent="0.15">
      <c r="A21" s="5">
        <f t="shared" si="0"/>
        <v>19</v>
      </c>
      <c r="B21" s="39"/>
      <c r="C21" s="6" t="s">
        <v>25</v>
      </c>
      <c r="D21" s="19" t="s">
        <v>6</v>
      </c>
      <c r="E21" s="7" t="str">
        <f>IF(D21="Yes","後継者へ思いを伝え、共有化しましょう",IF(D21="No","後継者と意見交換して方針を決定しましょう","  "))</f>
        <v xml:space="preserve">  </v>
      </c>
    </row>
    <row r="22" spans="1:5" ht="36" customHeight="1" x14ac:dyDescent="0.15">
      <c r="A22" s="8">
        <f t="shared" si="0"/>
        <v>20</v>
      </c>
      <c r="B22" s="39"/>
      <c r="C22" s="9" t="s">
        <v>26</v>
      </c>
      <c r="D22" s="22" t="s">
        <v>6</v>
      </c>
      <c r="E22" s="7" t="str">
        <f>IF(D22="Yes","今後は法令変更などに気を配りましょう",IF(D22="No","早急に見直しを行いましょう","  "))</f>
        <v xml:space="preserve">  </v>
      </c>
    </row>
    <row r="23" spans="1:5" ht="18" customHeight="1" x14ac:dyDescent="0.15">
      <c r="A23" s="37"/>
      <c r="B23" s="38"/>
      <c r="C23" s="1" t="s">
        <v>1</v>
      </c>
      <c r="D23" s="1" t="s">
        <v>2</v>
      </c>
      <c r="E23" s="11" t="s">
        <v>3</v>
      </c>
    </row>
    <row r="24" spans="1:5" ht="36" customHeight="1" x14ac:dyDescent="0.15">
      <c r="A24" s="12">
        <f>A22+1</f>
        <v>21</v>
      </c>
      <c r="B24" s="31" t="s">
        <v>27</v>
      </c>
      <c r="C24" s="13" t="s">
        <v>28</v>
      </c>
      <c r="D24" s="23" t="s">
        <v>6</v>
      </c>
      <c r="E24" s="4" t="str">
        <f>IF(D24="Yes","株式の承継を検討しましょう⇒設問23",IF(D24="No","将来の経営陣構想を明確にしましょう",IF(D24="不明","家族間の意見を纏めましょう⇒設問25へ","  ")))</f>
        <v xml:space="preserve">  </v>
      </c>
    </row>
    <row r="25" spans="1:5" ht="36" customHeight="1" x14ac:dyDescent="0.15">
      <c r="A25" s="5">
        <f t="shared" si="0"/>
        <v>22</v>
      </c>
      <c r="B25" s="32"/>
      <c r="C25" s="6" t="s">
        <v>47</v>
      </c>
      <c r="D25" s="19" t="s">
        <v>6</v>
      </c>
      <c r="E25" s="7" t="str">
        <f>IF(D25="Yes","将来の経営陣構想を伝えておきましょう",IF(D25="No","後継者に納得してもらいましょう","  "))</f>
        <v xml:space="preserve">  </v>
      </c>
    </row>
    <row r="26" spans="1:5" ht="36" customHeight="1" x14ac:dyDescent="0.15">
      <c r="A26" s="5">
        <f t="shared" si="0"/>
        <v>23</v>
      </c>
      <c r="B26" s="32"/>
      <c r="C26" s="6" t="s">
        <v>29</v>
      </c>
      <c r="D26" s="19" t="s">
        <v>6</v>
      </c>
      <c r="E26" s="7" t="str">
        <f>IF(D26="Yes","税務的、法律的に障害はないか専門家の意見も参考に対策を進めましょう",IF(D26="No","家族でよく話し合いましょう⇒設問25へ","  "))</f>
        <v xml:space="preserve">  </v>
      </c>
    </row>
    <row r="27" spans="1:5" ht="36" customHeight="1" x14ac:dyDescent="0.15">
      <c r="A27" s="5">
        <f t="shared" si="0"/>
        <v>24</v>
      </c>
      <c r="B27" s="32"/>
      <c r="C27" s="10" t="s">
        <v>48</v>
      </c>
      <c r="D27" s="19" t="s">
        <v>6</v>
      </c>
      <c r="E27" s="7" t="str">
        <f>IF(D27="Yes","譲渡方法や資金調達に配慮してあげましょう",IF(D27="No","後継者が買い取るときの障害を把握し、取り除きに協力しましょう","  "))</f>
        <v xml:space="preserve">  </v>
      </c>
    </row>
    <row r="28" spans="1:5" ht="36" customHeight="1" x14ac:dyDescent="0.15">
      <c r="A28" s="5">
        <f t="shared" si="0"/>
        <v>25</v>
      </c>
      <c r="B28" s="32"/>
      <c r="C28" s="6" t="s">
        <v>30</v>
      </c>
      <c r="D28" s="19" t="s">
        <v>6</v>
      </c>
      <c r="E28" s="7" t="str">
        <f>IF(D28="Yes","将来も分散しないようにしましょう",IF(D28="No","買取交渉を検討しましょう","  "))</f>
        <v xml:space="preserve">  </v>
      </c>
    </row>
    <row r="29" spans="1:5" ht="36" customHeight="1" x14ac:dyDescent="0.15">
      <c r="A29" s="5">
        <f t="shared" si="0"/>
        <v>26</v>
      </c>
      <c r="B29" s="32"/>
      <c r="C29" s="6" t="s">
        <v>31</v>
      </c>
      <c r="D29" s="19" t="s">
        <v>6</v>
      </c>
      <c r="E29" s="7" t="str">
        <f>IF(D29="Yes","万全です",IF(D29="No","自分の代で買取っておきましょう","  "))</f>
        <v xml:space="preserve">  </v>
      </c>
    </row>
    <row r="30" spans="1:5" ht="36" customHeight="1" x14ac:dyDescent="0.15">
      <c r="A30" s="5">
        <f t="shared" si="0"/>
        <v>27</v>
      </c>
      <c r="B30" s="32"/>
      <c r="C30" s="6" t="s">
        <v>32</v>
      </c>
      <c r="D30" s="19" t="s">
        <v>6</v>
      </c>
      <c r="E30" s="7" t="str">
        <f>IF(D30="Yes","よい取り組みです",IF(D30="No","ぜひ意見交換し、すり合わせましょう","  "))</f>
        <v xml:space="preserve">  </v>
      </c>
    </row>
    <row r="31" spans="1:5" ht="36" customHeight="1" x14ac:dyDescent="0.15">
      <c r="A31" s="12">
        <f>A30+1</f>
        <v>28</v>
      </c>
      <c r="B31" s="31" t="s">
        <v>33</v>
      </c>
      <c r="C31" s="3" t="s">
        <v>34</v>
      </c>
      <c r="D31" s="21" t="s">
        <v>6</v>
      </c>
      <c r="E31" s="4" t="str">
        <f>IF(D31="Yes","今後も続けましょう",IF(D31="No","決算が確定したら行うことをルールにしましょう","  "))</f>
        <v xml:space="preserve">  </v>
      </c>
    </row>
    <row r="32" spans="1:5" ht="36" customHeight="1" x14ac:dyDescent="0.15">
      <c r="A32" s="5">
        <f t="shared" si="0"/>
        <v>29</v>
      </c>
      <c r="B32" s="33"/>
      <c r="C32" s="6" t="s">
        <v>35</v>
      </c>
      <c r="D32" s="19" t="s">
        <v>6</v>
      </c>
      <c r="E32" s="7" t="str">
        <f>IF(D32="Yes","社員承継がスムーズにいく課題のひとつがクリアしています",IF(D32="No","後継者に重い課題を与えることになります。内容を共有し対策を練りましょう","  "))</f>
        <v xml:space="preserve">  </v>
      </c>
    </row>
    <row r="33" spans="1:5" ht="36" customHeight="1" x14ac:dyDescent="0.15">
      <c r="A33" s="5">
        <f t="shared" si="0"/>
        <v>30</v>
      </c>
      <c r="B33" s="33"/>
      <c r="C33" s="6" t="s">
        <v>36</v>
      </c>
      <c r="D33" s="19" t="s">
        <v>6</v>
      </c>
      <c r="E33" s="7" t="str">
        <f>IF(D33="Yes","社員承継がスムーズにいく課題のひとつがクリアしています",IF(D33="No","会社との貸借も相続財産で、後継者の重い課題になります。状況を整理し、対策を練りましょう","  "))</f>
        <v xml:space="preserve">  </v>
      </c>
    </row>
    <row r="34" spans="1:5" ht="36" customHeight="1" x14ac:dyDescent="0.15">
      <c r="A34" s="5">
        <f t="shared" si="0"/>
        <v>31</v>
      </c>
      <c r="B34" s="33"/>
      <c r="C34" s="6" t="s">
        <v>37</v>
      </c>
      <c r="D34" s="19" t="s">
        <v>6</v>
      </c>
      <c r="E34" s="7" t="str">
        <f>IF(D34="Yes","承継後どうするかを関係者と協議しましょう",IF(D34="No","後継者に引き継いでもらう必要があります。状況を共有し、対策を練りましょう  ","  "))</f>
        <v xml:space="preserve">  </v>
      </c>
    </row>
    <row r="35" spans="1:5" ht="36" customHeight="1" x14ac:dyDescent="0.15">
      <c r="A35" s="5">
        <f t="shared" si="0"/>
        <v>32</v>
      </c>
      <c r="B35" s="33"/>
      <c r="C35" s="6" t="s">
        <v>38</v>
      </c>
      <c r="D35" s="19" t="s">
        <v>6</v>
      </c>
      <c r="E35" s="7" t="str">
        <f>IF(D35="Yes","相続がスムーズにいく条件が整っています",IF(D35="No","すべての財産を整理しておきましょう ","  "))</f>
        <v xml:space="preserve">  </v>
      </c>
    </row>
    <row r="36" spans="1:5" ht="36" customHeight="1" x14ac:dyDescent="0.15">
      <c r="A36" s="5">
        <f>A35+1</f>
        <v>33</v>
      </c>
      <c r="B36" s="33"/>
      <c r="C36" s="6" t="s">
        <v>39</v>
      </c>
      <c r="D36" s="19" t="s">
        <v>6</v>
      </c>
      <c r="E36" s="7" t="str">
        <f>IF(D36="Yes","承継がスムーズにいく条件が整っています",IF(D36="No","納税のため事業継続ができないことも。計画的に対策を進めましょう"," "))</f>
        <v xml:space="preserve"> </v>
      </c>
    </row>
    <row r="37" spans="1:5" ht="36" customHeight="1" x14ac:dyDescent="0.15">
      <c r="A37" s="5">
        <f>A36+1</f>
        <v>34</v>
      </c>
      <c r="B37" s="33"/>
      <c r="C37" s="6" t="s">
        <v>40</v>
      </c>
      <c r="D37" s="19" t="s">
        <v>6</v>
      </c>
      <c r="E37" s="7" t="str">
        <f>IF(D37="Yes","毎年見直しをしていきましょう",IF(D37="No","将来の「争続」回避に向けて是非作成しましょう⇒設問36へ  "," "))</f>
        <v xml:space="preserve"> </v>
      </c>
    </row>
    <row r="38" spans="1:5" ht="36" customHeight="1" x14ac:dyDescent="0.15">
      <c r="A38" s="5">
        <f t="shared" si="0"/>
        <v>35</v>
      </c>
      <c r="B38" s="33"/>
      <c r="C38" s="6" t="s">
        <v>41</v>
      </c>
      <c r="D38" s="19" t="s">
        <v>6</v>
      </c>
      <c r="E38" s="7" t="str">
        <f>IF(D38="Yes","公正証書遺言であればより完璧です",IF(D38="No","ぜひ毎年決まったときに見直すことをお勧めします  "," "))</f>
        <v xml:space="preserve"> </v>
      </c>
    </row>
    <row r="39" spans="1:5" ht="36" customHeight="1" x14ac:dyDescent="0.15">
      <c r="A39" s="5">
        <f t="shared" si="0"/>
        <v>36</v>
      </c>
      <c r="B39" s="33"/>
      <c r="C39" s="6" t="s">
        <v>42</v>
      </c>
      <c r="D39" s="19" t="s">
        <v>6</v>
      </c>
      <c r="E39" s="7" t="str">
        <f>IF(D39="Yes","今後の税法改正に注意しましょう",IF(D39="No","税理士のアドバイスやセミナーを受け、知識を得ましょう  "," "))</f>
        <v xml:space="preserve"> </v>
      </c>
    </row>
    <row r="40" spans="1:5" ht="36" customHeight="1" x14ac:dyDescent="0.15">
      <c r="A40" s="8">
        <f t="shared" si="0"/>
        <v>37</v>
      </c>
      <c r="B40" s="34"/>
      <c r="C40" s="9" t="s">
        <v>43</v>
      </c>
      <c r="D40" s="22" t="s">
        <v>6</v>
      </c>
      <c r="E40" s="14" t="str">
        <f>IF(D40="Yes","承継の方針をしっかり持ち、フル活用しましょう",IF(D40="No","信頼でき波長のあう専門家を探しましょう","  "))</f>
        <v xml:space="preserve">  </v>
      </c>
    </row>
    <row r="41" spans="1:5" ht="18" customHeight="1" x14ac:dyDescent="0.15">
      <c r="D41" s="16"/>
    </row>
    <row r="42" spans="1:5" ht="18" customHeight="1" x14ac:dyDescent="0.15">
      <c r="A42" s="27" t="s">
        <v>44</v>
      </c>
      <c r="B42" s="28"/>
      <c r="C42" s="24"/>
      <c r="D42" s="16"/>
    </row>
    <row r="43" spans="1:5" ht="24" customHeight="1" x14ac:dyDescent="0.15">
      <c r="A43" s="27" t="s">
        <v>45</v>
      </c>
      <c r="B43" s="28"/>
      <c r="C43" s="24"/>
      <c r="D43" s="16"/>
    </row>
    <row r="44" spans="1:5" ht="24" customHeight="1" x14ac:dyDescent="0.15">
      <c r="A44" s="27" t="s">
        <v>46</v>
      </c>
      <c r="B44" s="28"/>
      <c r="C44" s="24"/>
    </row>
    <row r="45" spans="1:5" ht="24" customHeight="1" x14ac:dyDescent="0.15">
      <c r="A45" s="29" t="s">
        <v>50</v>
      </c>
      <c r="B45" s="30"/>
      <c r="C45" s="24" t="s">
        <v>51</v>
      </c>
    </row>
    <row r="46" spans="1:5" ht="24" customHeight="1" x14ac:dyDescent="0.15"/>
    <row r="47" spans="1:5" ht="18" customHeight="1" x14ac:dyDescent="0.15">
      <c r="A47" s="25"/>
      <c r="B47" s="25"/>
    </row>
    <row r="48" spans="1:5" s="15" customFormat="1" ht="18" customHeight="1" x14ac:dyDescent="0.15">
      <c r="A48" s="25"/>
      <c r="B48" s="26"/>
      <c r="D48" s="17"/>
    </row>
    <row r="49" spans="4:4" s="15" customFormat="1" ht="18" customHeight="1" x14ac:dyDescent="0.15">
      <c r="D49" s="17"/>
    </row>
    <row r="50" spans="4:4" s="15" customFormat="1" ht="18" customHeight="1" x14ac:dyDescent="0.15">
      <c r="D50" s="17"/>
    </row>
    <row r="51" spans="4:4" s="15" customFormat="1" ht="18" customHeight="1" x14ac:dyDescent="0.15">
      <c r="D51" s="17"/>
    </row>
    <row r="52" spans="4:4" s="15" customFormat="1" ht="18" customHeight="1" x14ac:dyDescent="0.15">
      <c r="D52" s="17"/>
    </row>
  </sheetData>
  <sheetProtection algorithmName="SHA-512" hashValue="UhbIbWJSaKUy+O4fqN/dbCk6Mof8V5Ky7X4M99zeA7BO1XpYGh+VojXsuxPziC3TPeAcG3gq6nxHoGaoCC4isw==" saltValue="GiPlNnAZ4VwN4tXRdM/tkw==" spinCount="100000" sheet="1" objects="1" scenarios="1" selectLockedCells="1"/>
  <mergeCells count="11">
    <mergeCell ref="A1:E1"/>
    <mergeCell ref="A2:B2"/>
    <mergeCell ref="B3:B8"/>
    <mergeCell ref="B9:B22"/>
    <mergeCell ref="A23:B23"/>
    <mergeCell ref="A43:B43"/>
    <mergeCell ref="A44:B44"/>
    <mergeCell ref="A45:B45"/>
    <mergeCell ref="B24:B30"/>
    <mergeCell ref="A42:B42"/>
    <mergeCell ref="B31:B40"/>
  </mergeCells>
  <phoneticPr fontId="2"/>
  <dataValidations count="2">
    <dataValidation type="list" allowBlank="1" showInputMessage="1" showErrorMessage="1" sqref="D24" xr:uid="{00000000-0002-0000-0000-000000000000}">
      <formula1>"　　,Yes,No,不明"</formula1>
    </dataValidation>
    <dataValidation type="list" allowBlank="1" showInputMessage="1" showErrorMessage="1" sqref="D3:D22 D25:D40" xr:uid="{00000000-0002-0000-0000-000001000000}">
      <formula1>"　　,Yes,No"</formula1>
    </dataValidation>
  </dataValidations>
  <printOptions horizontalCentered="1"/>
  <pageMargins left="0.59055118110236227" right="0.59055118110236227" top="0.47244094488188981" bottom="0.47244094488188981" header="0.31496062992125984" footer="0.31496062992125984"/>
  <pageSetup paperSize="9" orientation="portrait" r:id="rId1"/>
  <headerFooter>
    <oddFooter>&amp;L※本資料の無断改変・商用利用を禁じます &amp;R&amp;8Copyright　 大阪産業創造館事業承継プロジェクト</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社員承継・経営者用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荒井 祐己子</cp:lastModifiedBy>
  <cp:lastPrinted>2024-06-28T07:04:38Z</cp:lastPrinted>
  <dcterms:created xsi:type="dcterms:W3CDTF">2016-12-16T06:33:26Z</dcterms:created>
  <dcterms:modified xsi:type="dcterms:W3CDTF">2024-06-28T07:05:25Z</dcterms:modified>
</cp:coreProperties>
</file>